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bin\Desktop\"/>
    </mc:Choice>
  </mc:AlternateContent>
  <xr:revisionPtr revIDLastSave="0" documentId="13_ncr:1_{2CEFFB33-5033-41E3-A073-73C84A0E8EBE}" xr6:coauthVersionLast="40" xr6:coauthVersionMax="40" xr10:uidLastSave="{00000000-0000-0000-0000-000000000000}"/>
  <bookViews>
    <workbookView xWindow="0" yWindow="0" windowWidth="28800" windowHeight="12165" tabRatio="631" xr2:uid="{00000000-000D-0000-FFFF-FFFF00000000}"/>
  </bookViews>
  <sheets>
    <sheet name="Pricing Template" sheetId="3" r:id="rId1"/>
    <sheet name="Accommodation" sheetId="5" r:id="rId2"/>
    <sheet name="Flights" sheetId="6" r:id="rId3"/>
    <sheet name="Request for stagehands &amp; plants" sheetId="7" r:id="rId4"/>
    <sheet name="Freight &amp; Customs" sheetId="8" r:id="rId5"/>
  </sheets>
  <definedNames>
    <definedName name="_3znysh7" localSheetId="0">'Pricing Template'!#REF!</definedName>
    <definedName name="_ki899lj7l7zw" localSheetId="0">'Pricing Template'!#REF!</definedName>
    <definedName name="_lcc44ef24lyn" localSheetId="0">'Pricing Template'!#REF!</definedName>
    <definedName name="_xlnm.Print_Area" localSheetId="0">'Pricing Template'!$A$1:$G$179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3" l="1"/>
  <c r="G62" i="3" l="1"/>
  <c r="B177" i="3" l="1"/>
  <c r="B175" i="3"/>
  <c r="B166" i="3"/>
  <c r="B152" i="3"/>
  <c r="B119" i="3"/>
  <c r="B109" i="3"/>
  <c r="B96" i="3"/>
  <c r="B83" i="3"/>
  <c r="B71" i="3"/>
  <c r="B58" i="3"/>
  <c r="B47" i="3"/>
  <c r="B37" i="3"/>
  <c r="B30" i="3"/>
  <c r="B29" i="3"/>
  <c r="B25" i="3"/>
  <c r="B24" i="3"/>
  <c r="B23" i="3"/>
  <c r="B22" i="3"/>
  <c r="B21" i="3"/>
  <c r="B20" i="3"/>
  <c r="B19" i="3"/>
  <c r="B18" i="3"/>
  <c r="B17" i="3"/>
  <c r="B16" i="3"/>
  <c r="D29" i="3"/>
  <c r="F177" i="3"/>
  <c r="D30" i="3" s="1"/>
  <c r="F175" i="3"/>
  <c r="F179" i="3" l="1"/>
  <c r="G160" i="3"/>
  <c r="G159" i="3"/>
  <c r="G158" i="3"/>
  <c r="G157" i="3"/>
  <c r="G156" i="3"/>
  <c r="G155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G112" i="3"/>
  <c r="G113" i="3" s="1"/>
  <c r="G115" i="3" s="1"/>
  <c r="D22" i="3" s="1"/>
  <c r="H146" i="3" l="1"/>
  <c r="H148" i="3" s="1"/>
  <c r="D23" i="3" s="1"/>
  <c r="I146" i="3"/>
  <c r="I148" i="3" s="1"/>
  <c r="G161" i="3"/>
  <c r="G163" i="3" s="1"/>
  <c r="D24" i="3" l="1"/>
  <c r="G102" i="3" l="1"/>
  <c r="G101" i="3"/>
  <c r="G100" i="3"/>
  <c r="G99" i="3"/>
  <c r="G89" i="3"/>
  <c r="G88" i="3"/>
  <c r="G87" i="3"/>
  <c r="G86" i="3"/>
  <c r="G76" i="3"/>
  <c r="G75" i="3"/>
  <c r="G74" i="3"/>
  <c r="G64" i="3"/>
  <c r="G63" i="3"/>
  <c r="G51" i="3"/>
  <c r="G50" i="3"/>
  <c r="G40" i="3"/>
  <c r="G52" i="3" l="1"/>
  <c r="G54" i="3" s="1"/>
  <c r="D17" i="3" s="1"/>
  <c r="G90" i="3"/>
  <c r="G92" i="3" s="1"/>
  <c r="D20" i="3" s="1"/>
  <c r="G103" i="3"/>
  <c r="G105" i="3" s="1"/>
  <c r="D21" i="3" s="1"/>
  <c r="G77" i="3"/>
  <c r="G79" i="3" s="1"/>
  <c r="D19" i="3" s="1"/>
  <c r="G65" i="3"/>
  <c r="D18" i="3" s="1"/>
  <c r="G41" i="3"/>
  <c r="G43" i="3" s="1"/>
  <c r="D16" i="3" s="1"/>
  <c r="G166" i="3" l="1"/>
  <c r="D25" i="3" s="1"/>
  <c r="E6" i="8"/>
  <c r="E7" i="8"/>
  <c r="B11" i="7"/>
  <c r="E101" i="6"/>
  <c r="C101" i="6"/>
  <c r="E100" i="6"/>
  <c r="C100" i="6"/>
  <c r="E99" i="6"/>
  <c r="C99" i="6"/>
  <c r="E98" i="6"/>
  <c r="C98" i="6"/>
  <c r="E97" i="6"/>
  <c r="C97" i="6"/>
  <c r="E96" i="6"/>
  <c r="C96" i="6"/>
  <c r="E95" i="6"/>
  <c r="C95" i="6"/>
  <c r="E94" i="6"/>
  <c r="C94" i="6"/>
  <c r="E93" i="6"/>
  <c r="C93" i="6"/>
  <c r="E92" i="6"/>
  <c r="C92" i="6"/>
  <c r="E91" i="6"/>
  <c r="C91" i="6"/>
  <c r="E90" i="6"/>
  <c r="C90" i="6"/>
  <c r="E89" i="6"/>
  <c r="C89" i="6"/>
  <c r="E88" i="6"/>
  <c r="C88" i="6"/>
  <c r="E87" i="6"/>
  <c r="C87" i="6"/>
  <c r="E86" i="6"/>
  <c r="C86" i="6"/>
  <c r="E85" i="6"/>
  <c r="C85" i="6"/>
  <c r="E84" i="6"/>
  <c r="C84" i="6"/>
  <c r="E83" i="6"/>
  <c r="C83" i="6"/>
  <c r="E82" i="6"/>
  <c r="C82" i="6"/>
  <c r="E81" i="6"/>
  <c r="C81" i="6"/>
  <c r="E80" i="6"/>
  <c r="C80" i="6"/>
  <c r="E79" i="6"/>
  <c r="C79" i="6"/>
  <c r="E78" i="6"/>
  <c r="C78" i="6"/>
  <c r="E77" i="6"/>
  <c r="C77" i="6"/>
  <c r="E76" i="6"/>
  <c r="C76" i="6"/>
  <c r="E75" i="6"/>
  <c r="C75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34" i="3"/>
  <c r="E14" i="8" l="1"/>
  <c r="C4" i="5"/>
</calcChain>
</file>

<file path=xl/sharedStrings.xml><?xml version="1.0" encoding="utf-8"?>
<sst xmlns="http://schemas.openxmlformats.org/spreadsheetml/2006/main" count="286" uniqueCount="220">
  <si>
    <t xml:space="preserve">COMPANY </t>
  </si>
  <si>
    <t>Company Name</t>
  </si>
  <si>
    <t xml:space="preserve">CONTACT </t>
  </si>
  <si>
    <t xml:space="preserve">EMAIL </t>
  </si>
  <si>
    <t>address@companyname.com</t>
  </si>
  <si>
    <t xml:space="preserve">PHONE </t>
  </si>
  <si>
    <t>+44 00 000000001</t>
  </si>
  <si>
    <t>Total Price</t>
  </si>
  <si>
    <t>quantity</t>
  </si>
  <si>
    <t>unit cost</t>
  </si>
  <si>
    <t>total cost</t>
  </si>
  <si>
    <t>Total for all items under # 2</t>
  </si>
  <si>
    <t>Total for all items under # 3</t>
  </si>
  <si>
    <t>Total for all items under # 4</t>
  </si>
  <si>
    <t>Total for all items under # 5</t>
  </si>
  <si>
    <t>Total for all items under # 6</t>
  </si>
  <si>
    <t>Total for all items under # 8</t>
  </si>
  <si>
    <t>First Name, Last Name</t>
  </si>
  <si>
    <t>INDEX</t>
  </si>
  <si>
    <t>MAIN PROPOSAL</t>
  </si>
  <si>
    <t>1.1</t>
  </si>
  <si>
    <t>1.2</t>
  </si>
  <si>
    <t>2.1</t>
  </si>
  <si>
    <t>2.2</t>
  </si>
  <si>
    <t>3.1</t>
  </si>
  <si>
    <t>4.1</t>
  </si>
  <si>
    <t>6.1</t>
  </si>
  <si>
    <t>6.2</t>
  </si>
  <si>
    <t>9.1</t>
  </si>
  <si>
    <t>PRICING TEMPLATE</t>
  </si>
  <si>
    <t>3.2</t>
  </si>
  <si>
    <t>5.2</t>
  </si>
  <si>
    <t>8.1</t>
  </si>
  <si>
    <t>4.2</t>
  </si>
  <si>
    <t>Transports</t>
  </si>
  <si>
    <t>2.3</t>
  </si>
  <si>
    <t>3.3</t>
  </si>
  <si>
    <t>3.4</t>
  </si>
  <si>
    <t>4.3</t>
  </si>
  <si>
    <t>notes</t>
  </si>
  <si>
    <t>5.1</t>
  </si>
  <si>
    <t>5.3</t>
  </si>
  <si>
    <t>5.4</t>
  </si>
  <si>
    <t>5.6</t>
  </si>
  <si>
    <t>7.1</t>
  </si>
  <si>
    <t>4.5</t>
  </si>
  <si>
    <t>ACCOMODATION</t>
  </si>
  <si>
    <r>
      <t>NOTES: 
- Insert name text in</t>
    </r>
    <r>
      <rPr>
        <sz val="10"/>
        <color indexed="25"/>
        <rFont val="Gotham Rounded Book"/>
      </rPr>
      <t xml:space="preserve"> </t>
    </r>
    <r>
      <rPr>
        <sz val="10"/>
        <color theme="8" tint="-0.249977111117893"/>
        <rFont val="Gotham Rounded Book"/>
      </rPr>
      <t>BLUE</t>
    </r>
    <r>
      <rPr>
        <sz val="10"/>
        <color indexed="8"/>
        <rFont val="Gotham Rounded Book"/>
      </rPr>
      <t xml:space="preserve"> cells 
- Place a '1' in each</t>
    </r>
    <r>
      <rPr>
        <sz val="10"/>
        <color indexed="24"/>
        <rFont val="Gotham Rounded Book"/>
      </rPr>
      <t xml:space="preserve"> </t>
    </r>
    <r>
      <rPr>
        <sz val="10"/>
        <color rgb="FFC0A613"/>
        <rFont val="Gotham Rounded Book"/>
      </rPr>
      <t>YELLOW</t>
    </r>
    <r>
      <rPr>
        <sz val="10"/>
        <color indexed="8"/>
        <rFont val="Gotham Rounded Book"/>
      </rPr>
      <t xml:space="preserve"> cell for nights required
- Please do not enter into any </t>
    </r>
    <r>
      <rPr>
        <sz val="10"/>
        <color theme="0" tint="-0.34998626667073579"/>
        <rFont val="Gotham Rounded Book"/>
      </rPr>
      <t>GREY</t>
    </r>
    <r>
      <rPr>
        <sz val="10"/>
        <color indexed="8"/>
        <rFont val="Gotham Rounded Book"/>
      </rPr>
      <t xml:space="preserve"> cells</t>
    </r>
  </si>
  <si>
    <t>RESPONDENT</t>
  </si>
  <si>
    <t>Allowance</t>
  </si>
  <si>
    <t>APRIL</t>
  </si>
  <si>
    <t>MAY</t>
  </si>
  <si>
    <t>ROLE - NAME</t>
  </si>
  <si>
    <t>TOTAL DAYS</t>
  </si>
  <si>
    <t>Project Manager - John Smith</t>
  </si>
  <si>
    <t>FLIGHT</t>
  </si>
  <si>
    <t xml:space="preserve">NOTES: 
- Insert name text in BLUE cells for each FLIGHT needed. Repeat name for different dates of travels
- Insert Dates of Flight Into Lisbon and Flight out of Lisbon together with cities of Origin and Return. Please specify Airport Code of preference together with city (if applicable).
</t>
  </si>
  <si>
    <t>Flight In
(Date)</t>
  </si>
  <si>
    <t>From
(City/Airport Code)</t>
  </si>
  <si>
    <t>Flight Out
(Date)</t>
  </si>
  <si>
    <t>To
(City/Airport Code)</t>
  </si>
  <si>
    <t>STAGE HANDS &amp; PLANTS</t>
  </si>
  <si>
    <r>
      <t>NOTES: 
- Insert Qt of StageHands in</t>
    </r>
    <r>
      <rPr>
        <sz val="10"/>
        <color indexed="25"/>
        <rFont val="Gotham Rounded Book"/>
      </rPr>
      <t xml:space="preserve"> </t>
    </r>
    <r>
      <rPr>
        <sz val="10"/>
        <color theme="6" tint="-0.249977111117893"/>
        <rFont val="Gotham Rounded Book"/>
      </rPr>
      <t>GREY</t>
    </r>
    <r>
      <rPr>
        <sz val="10"/>
        <color indexed="8"/>
        <rFont val="Gotham Rounded Book"/>
      </rPr>
      <t xml:space="preserve"> cells 
- Specify Plants needed in </t>
    </r>
    <r>
      <rPr>
        <sz val="10"/>
        <color theme="4"/>
        <rFont val="Gotham Rounded Book"/>
      </rPr>
      <t>BLUE</t>
    </r>
    <r>
      <rPr>
        <sz val="10"/>
        <color indexed="8"/>
        <rFont val="Gotham Rounded Book"/>
      </rPr>
      <t xml:space="preserve"> cells together
- Identify the days that plant is needed by ''X'', in yellow cells</t>
    </r>
  </si>
  <si>
    <t>REQUEST FOR STAGEHANDS 
Day shift (12h shift)</t>
  </si>
  <si>
    <t>REQUEST FOR STAGEHANDS 
Night shift (12h shift)</t>
  </si>
  <si>
    <t>Date is start date of each shift</t>
  </si>
  <si>
    <t>Total amount of stagehands requested</t>
  </si>
  <si>
    <t>REQUEST FOR PLANTS</t>
  </si>
  <si>
    <t>example cherry picker 26m</t>
  </si>
  <si>
    <t>example fork lift 2.5T</t>
  </si>
  <si>
    <t>FREIGHT &amp; CUSTOMS</t>
  </si>
  <si>
    <r>
      <t xml:space="preserve">NOTES: 
- Please provide your pricing for the services in the table below, filling in only the </t>
    </r>
    <r>
      <rPr>
        <sz val="10"/>
        <color theme="6" tint="0.39997558519241921"/>
        <rFont val="Gotham Rounded Book"/>
      </rPr>
      <t>GREY</t>
    </r>
    <r>
      <rPr>
        <sz val="10"/>
        <color indexed="8"/>
        <rFont val="Gotham Rounded Book"/>
      </rPr>
      <t xml:space="preserve"> cells on the document 
- Please provide any additional information, including inclusions/exclusions in the 'supplier notes and assumptions' column  
- All </t>
    </r>
    <r>
      <rPr>
        <sz val="10"/>
        <color theme="9" tint="0.39997558519241921"/>
        <rFont val="Gotham Rounded Book"/>
      </rPr>
      <t>GREEN</t>
    </r>
    <r>
      <rPr>
        <sz val="10"/>
        <color indexed="8"/>
        <rFont val="Gotham Rounded Book"/>
      </rPr>
      <t xml:space="preserve"> cells are self calculating and locked</t>
    </r>
  </si>
  <si>
    <t xml:space="preserve">COST ITEMS </t>
  </si>
  <si>
    <t xml:space="preserve">NUMBER OF UNITS </t>
  </si>
  <si>
    <t>CURRENCY</t>
  </si>
  <si>
    <t xml:space="preserve">COST / UNIT </t>
  </si>
  <si>
    <t xml:space="preserve">TOTAL COST </t>
  </si>
  <si>
    <t xml:space="preserve">SUPPLIER NOTES AND ASSUMPTIONS </t>
  </si>
  <si>
    <t>Allowed Cost for Door to Door Freight Forwarding 
(not including Customs Clearance)</t>
  </si>
  <si>
    <t>EUR</t>
  </si>
  <si>
    <t>only packaging of goods; transportation, custom clearance, import duties, etc. not included</t>
  </si>
  <si>
    <t>Allowed Cost for Customs Clearance</t>
  </si>
  <si>
    <t>in scope of Star Project</t>
  </si>
  <si>
    <t xml:space="preserve"> </t>
  </si>
  <si>
    <t>INFORMATION REQUIREMENTS</t>
  </si>
  <si>
    <t>BIDDER RESPONSES</t>
  </si>
  <si>
    <t>Proposed Mode of Transport</t>
  </si>
  <si>
    <t>Air Freight</t>
  </si>
  <si>
    <t>Estimated Volume</t>
  </si>
  <si>
    <t>Nominated Freight Forwarder</t>
  </si>
  <si>
    <t>Allowed Timelines for Shipping</t>
  </si>
  <si>
    <t xml:space="preserve">TOTAL COSTS </t>
  </si>
  <si>
    <t>EXPLANARY COSTS</t>
  </si>
  <si>
    <t>Sea Freight</t>
  </si>
  <si>
    <t>Total Cost of Customs Clearance</t>
  </si>
  <si>
    <t>Land Freight</t>
  </si>
  <si>
    <t xml:space="preserve">Allowed Timelines </t>
  </si>
  <si>
    <t>Number of days allowed for Transport Door to Door</t>
  </si>
  <si>
    <t>Estimated Volumes</t>
  </si>
  <si>
    <t>Sea Freight - Number of 40' GP Containers</t>
  </si>
  <si>
    <t>Allocated Cost for Door to Door for Freight Forwarding</t>
  </si>
  <si>
    <t>Land Freight - Number of 13.6m Trailers</t>
  </si>
  <si>
    <t>Total Cost of Freight Forwarding excluding Custom Clearance</t>
  </si>
  <si>
    <t>Air Freight - Total Weight in kg and Total CBM</t>
  </si>
  <si>
    <t>Name of Freighter Forwarder who has supplied costings and would manage operations</t>
  </si>
  <si>
    <t>Pricing reduction for Official Tech Supplier</t>
  </si>
  <si>
    <t>Total for all items under # 1</t>
  </si>
  <si>
    <t>6.3</t>
  </si>
  <si>
    <t>6.4</t>
  </si>
  <si>
    <t>6.6</t>
  </si>
  <si>
    <t>8.2</t>
  </si>
  <si>
    <t>PYRO</t>
  </si>
  <si>
    <t>Design Fee</t>
  </si>
  <si>
    <t>A turn key design fee for all parts of the contest, including all opening and interval acts.</t>
  </si>
  <si>
    <t>Firing Positions Ground</t>
  </si>
  <si>
    <t>Firing positions implemeted into and around the stage</t>
  </si>
  <si>
    <t>All cables and consumables needed</t>
  </si>
  <si>
    <t>Price for # 2.1 - 2.2</t>
  </si>
  <si>
    <t xml:space="preserve">Price for # 1.1 </t>
  </si>
  <si>
    <t>Equipment from April 14-May 20</t>
  </si>
  <si>
    <t>Firing Positions Air &amp; Confetti</t>
  </si>
  <si>
    <t>Pyrotruss- 18 meters long- Rigging and hoists provided by others</t>
  </si>
  <si>
    <t>Large size confetti blowers to be placed out around the stage area</t>
  </si>
  <si>
    <t>Confetti for winners song- 15 kg Silver and Gold</t>
  </si>
  <si>
    <t>Price for # 3.1-3.3</t>
  </si>
  <si>
    <t>Flames</t>
  </si>
  <si>
    <t>Flame units implemeted into and around the stage</t>
  </si>
  <si>
    <t>Sufficient amount of CO2</t>
  </si>
  <si>
    <t>Price for # 4.1-4.3</t>
  </si>
  <si>
    <t>Heavy Fog</t>
  </si>
  <si>
    <t>Heavy fog outlets implemented into the stage.</t>
  </si>
  <si>
    <t>Professional Heavy Fog Machines</t>
  </si>
  <si>
    <t>Sufficent amount of CO2</t>
  </si>
  <si>
    <t>All hoses, cables and consumables needed</t>
  </si>
  <si>
    <t>Price for # 5.1-5.4</t>
  </si>
  <si>
    <t>Wind Machine</t>
  </si>
  <si>
    <t>Proffesional film studio style high output wind machines.</t>
  </si>
  <si>
    <t>Intesity control of wind machines</t>
  </si>
  <si>
    <t>Telescopic Stands/ Lift for wind machines</t>
  </si>
  <si>
    <t>Price for # 6.1 - 6.4</t>
  </si>
  <si>
    <t>Control System</t>
  </si>
  <si>
    <t>Sufficient controls system with full redunancy with a back up solution</t>
  </si>
  <si>
    <t>7.7</t>
  </si>
  <si>
    <t>Total for all items under # 7</t>
  </si>
  <si>
    <t>Products</t>
  </si>
  <si>
    <t>1/4 x 12 STAGE GERB-1,4S</t>
  </si>
  <si>
    <t>1 x 20 STAGE GERB-1,4S</t>
  </si>
  <si>
    <t>20 X 20 WATERFALL GOLD-1,4G</t>
  </si>
  <si>
    <t>8oz SHIMMER GERB-1,4G</t>
  </si>
  <si>
    <t>MICRO MINE RED-1,4S</t>
  </si>
  <si>
    <t>15 to 20’ MINE AMBER-1,4S</t>
  </si>
  <si>
    <t>SAXON 7 SECONDS-1,4G</t>
  </si>
  <si>
    <t>6” FLASH TUBE SILVER CRACKLE-1,4S</t>
  </si>
  <si>
    <t>COLOURED SMOKE RED-1,4S</t>
  </si>
  <si>
    <t>LARGE GUNFLASH-1,4S</t>
  </si>
  <si>
    <t>MAROONS SMALL-1,4G</t>
  </si>
  <si>
    <t>MAROONS MEDIUM-1,4G</t>
  </si>
  <si>
    <t>MAROONS LARGE-1,4G</t>
  </si>
  <si>
    <t>ARENA FLASH WHITE-1,4G</t>
  </si>
  <si>
    <t>COLOURED FLAME RED-1,4G</t>
  </si>
  <si>
    <t>VS FLARE AQUA-1,4G</t>
  </si>
  <si>
    <t>AIRBURST WHITE SMALL-1,4S</t>
  </si>
  <si>
    <t>AIRBURST WHITE MEDIUM-1,4S</t>
  </si>
  <si>
    <t>AIRBURST WHITE LARGE-1,4S</t>
  </si>
  <si>
    <t>SMALL STARBURST GOLD STROBE-1,4G</t>
  </si>
  <si>
    <t>25’ SPARKBURST MEDIUM-1,4G</t>
  </si>
  <si>
    <t>20MM FALLING STAR SILVER FIZZ-1,4G</t>
  </si>
  <si>
    <t>60’ COMET RED WITH TAIL-1,4G</t>
  </si>
  <si>
    <t>ICE FOUNTAIN LARGE SILVER ELECTRIC-1,4S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</si>
  <si>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</si>
  <si>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</si>
  <si>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</si>
  <si>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</si>
  <si>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</si>
  <si>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</si>
  <si>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</si>
  <si>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</si>
  <si>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</si>
  <si>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</si>
  <si>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</si>
  <si>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</si>
  <si>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</si>
  <si>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</si>
  <si>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</si>
  <si>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</si>
  <si>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</si>
  <si>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</si>
  <si>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</si>
  <si>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</si>
  <si>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</si>
  <si>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</si>
  <si>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Price for # 8.1 - 8.24</t>
  </si>
  <si>
    <t>unit cost A</t>
  </si>
  <si>
    <t>unit cost B</t>
  </si>
  <si>
    <t>total cost A</t>
  </si>
  <si>
    <t>total cost B</t>
  </si>
  <si>
    <t>Wind Machines</t>
  </si>
  <si>
    <t>Crew</t>
  </si>
  <si>
    <t>Products A</t>
  </si>
  <si>
    <t>Products from April 14-May 18</t>
  </si>
  <si>
    <t>Crew for load in</t>
  </si>
  <si>
    <t>Crew for operations, reload and maintance of system during rehearsals and broadcasts</t>
  </si>
  <si>
    <t>Operators for wind machines</t>
  </si>
  <si>
    <t>Crew for load out.</t>
  </si>
  <si>
    <t>Key Account Manager</t>
  </si>
  <si>
    <t>On Site Manager</t>
  </si>
  <si>
    <t>9.2</t>
  </si>
  <si>
    <t>9.3</t>
  </si>
  <si>
    <t>9.4</t>
  </si>
  <si>
    <t>9.5</t>
  </si>
  <si>
    <t>9.6</t>
  </si>
  <si>
    <t>9.9</t>
  </si>
  <si>
    <t>Total for all items under # 9</t>
  </si>
  <si>
    <t>Total for PYRO</t>
  </si>
  <si>
    <t>Firing positions implemented in set and trusses</t>
  </si>
  <si>
    <t>OPTIONAL</t>
  </si>
  <si>
    <t>Optional</t>
  </si>
  <si>
    <t>Official Technical Supplier Price Reduction (supplier is allowed to not make a proposal on these items, but this will affect the evaluation)</t>
  </si>
  <si>
    <t>Freight and Customs (please also enter detailed data to dedicated page)</t>
  </si>
  <si>
    <t xml:space="preserve">Total for all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</si>
</sst>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€-1]"/>
    <numFmt numFmtId="165" formatCode="#,##0.00\ &quot;€&quot;"/>
    <numFmt numFmtId="166" formatCode="[&lt;=9999999]###\-####;\(###\)\ ###\-####"/>
    <numFmt numFmtId="167" formatCode="[$EUR]\ #,##0;[Red][$EUR]\ #,##0"/>
    <numFmt numFmtId="168" formatCode="[$USD]#,##0;[Red][$USD]#,##0"/>
    <numFmt numFmtId="169" formatCode="dd/mm/yyyy;@"/>
    <numFmt numFmtId="170" formatCode="dd/mm/yy;@"/>
    <numFmt numFmtId="171" formatCode="_-[$EUR]\ * #,##0.00_-;\-[$EUR]\ * #,##0.00_-;_-[$EUR]\ * &quot;-&quot;??_-;_-@_-"/>
    <numFmt numFmtId="172" formatCode="&quot; &quot;[$USD]* #,##0.00&quot; &quot;;&quot; &quot;[$USD]* &quot;-&quot;#,##0.00&quot; &quot;;&quot; &quot;[$USD]* &quot;-&quot;??&quot; &quot;"/>
    <numFmt numFmtId="173" formatCode="&quot; &quot;[$USD]* #,##0.00&quot; &quot;;&quot;-&quot;[$USD]* #,##0.00&quot; &quot;;&quot; &quot;[$USD]* &quot;-&quot;??&quot; &quot;"/>
    <numFmt numFmtId="174" formatCode="[$GBP]#,##0"/>
    <numFmt numFmtId="175" formatCode="[$USD]#,##0.00"/>
  </numFmts>
  <fonts count="59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name val="Arial"/>
      <family val="2"/>
      <scheme val="minor"/>
    </font>
    <font>
      <b/>
      <sz val="12"/>
      <color theme="0"/>
      <name val="Gotham Bold"/>
    </font>
    <font>
      <sz val="10"/>
      <color indexed="8"/>
      <name val="Gotham Rounded Book"/>
    </font>
    <font>
      <sz val="10"/>
      <color indexed="25"/>
      <name val="Gotham Rounded Book"/>
    </font>
    <font>
      <sz val="10"/>
      <color theme="8" tint="-0.249977111117893"/>
      <name val="Gotham Rounded Book"/>
    </font>
    <font>
      <sz val="10"/>
      <color indexed="24"/>
      <name val="Gotham Rounded Book"/>
    </font>
    <font>
      <sz val="10"/>
      <color rgb="FFC0A613"/>
      <name val="Gotham Rounded Book"/>
    </font>
    <font>
      <sz val="10"/>
      <color theme="0" tint="-0.34998626667073579"/>
      <name val="Gotham Rounded Book"/>
    </font>
    <font>
      <sz val="12"/>
      <color theme="1"/>
      <name val="Gotham Rounded Book"/>
    </font>
    <font>
      <sz val="9"/>
      <color theme="4" tint="-0.249977111117893"/>
      <name val="Gotham Rounded Book"/>
    </font>
    <font>
      <sz val="9"/>
      <color indexed="8"/>
      <name val="Gotham Rounded Book"/>
    </font>
    <font>
      <sz val="11"/>
      <color indexed="8"/>
      <name val="Gotham Rounded Book"/>
    </font>
    <font>
      <sz val="10"/>
      <color theme="1"/>
      <name val="Gotham Rounded Book"/>
    </font>
    <font>
      <b/>
      <sz val="10"/>
      <color indexed="8"/>
      <name val="Gotham Rounded Book"/>
    </font>
    <font>
      <sz val="10"/>
      <color theme="6" tint="-0.249977111117893"/>
      <name val="Gotham Rounded Book"/>
    </font>
    <font>
      <sz val="10"/>
      <color theme="4"/>
      <name val="Gotham Rounded Book"/>
    </font>
    <font>
      <sz val="12"/>
      <color theme="1"/>
      <name val="Gotham Book"/>
    </font>
    <font>
      <sz val="10"/>
      <color theme="4" tint="-0.249977111117893"/>
      <name val="Gotham Rounded Book"/>
    </font>
    <font>
      <sz val="10"/>
      <color theme="1"/>
      <name val="Gotham Book"/>
    </font>
    <font>
      <i/>
      <u/>
      <sz val="10"/>
      <color theme="1"/>
      <name val="Gotham Book"/>
    </font>
    <font>
      <i/>
      <sz val="10"/>
      <color rgb="FFFF0000"/>
      <name val="Gotham Book"/>
    </font>
    <font>
      <sz val="10"/>
      <color indexed="8"/>
      <name val="Gotham Book"/>
    </font>
    <font>
      <sz val="10"/>
      <color theme="6" tint="0.39997558519241921"/>
      <name val="Gotham Rounded Book"/>
    </font>
    <font>
      <sz val="10"/>
      <color theme="9" tint="0.39997558519241921"/>
      <name val="Gotham Rounded Book"/>
    </font>
    <font>
      <sz val="8"/>
      <color indexed="8"/>
      <name val="Gotham Rounded Book"/>
    </font>
    <font>
      <sz val="10"/>
      <color theme="0"/>
      <name val="Gotham Rounded Book"/>
    </font>
    <font>
      <b/>
      <sz val="12"/>
      <color theme="1"/>
      <name val="Gotham Book"/>
    </font>
    <font>
      <b/>
      <sz val="14"/>
      <color theme="1"/>
      <name val="Gotham Book"/>
    </font>
    <font>
      <b/>
      <sz val="12"/>
      <color indexed="8"/>
      <name val="Gotham Book"/>
    </font>
    <font>
      <sz val="12"/>
      <color indexed="8"/>
      <name val="Gotham Book"/>
    </font>
    <font>
      <u/>
      <sz val="12"/>
      <color theme="10"/>
      <name val="Gotham Book"/>
    </font>
    <font>
      <b/>
      <u/>
      <sz val="14"/>
      <color theme="1"/>
      <name val="Gotham Book"/>
    </font>
    <font>
      <sz val="12"/>
      <color rgb="FF000000"/>
      <name val="Gotham Book"/>
    </font>
    <font>
      <i/>
      <u/>
      <sz val="12"/>
      <color theme="7" tint="-0.249977111117893"/>
      <name val="Gotham Book"/>
    </font>
    <font>
      <sz val="11"/>
      <color rgb="FF000000"/>
      <name val="Gotham Book"/>
    </font>
    <font>
      <b/>
      <sz val="12"/>
      <color theme="0"/>
      <name val="Gotham Book"/>
    </font>
    <font>
      <sz val="12"/>
      <color theme="0"/>
      <name val="Gotham Book"/>
    </font>
    <font>
      <u/>
      <sz val="12"/>
      <color theme="1"/>
      <name val="Gotham Book"/>
    </font>
    <font>
      <sz val="11"/>
      <color theme="1"/>
      <name val="Gotham Book"/>
    </font>
    <font>
      <b/>
      <sz val="12"/>
      <color theme="8" tint="-0.249977111117893"/>
      <name val="Gotham Book"/>
    </font>
    <font>
      <sz val="12"/>
      <color theme="5" tint="-0.249977111117893"/>
      <name val="Gotham Book"/>
    </font>
    <font>
      <b/>
      <sz val="11"/>
      <color theme="1"/>
      <name val="Gotham Book"/>
    </font>
    <font>
      <b/>
      <sz val="18"/>
      <color theme="0"/>
      <name val="Gotham Bold"/>
    </font>
    <font>
      <b/>
      <sz val="14"/>
      <color theme="0"/>
      <name val="Gotham Bold"/>
    </font>
    <font>
      <b/>
      <sz val="12"/>
      <color theme="1"/>
      <name val="Gotham Bold"/>
    </font>
    <font>
      <b/>
      <u/>
      <sz val="12"/>
      <color theme="1"/>
      <name val="Gotham Bold"/>
    </font>
    <font>
      <b/>
      <sz val="12"/>
      <color theme="1"/>
      <name val="Gotham Rounded Book"/>
    </font>
    <font>
      <b/>
      <sz val="14"/>
      <color theme="1"/>
      <name val="Gotham Rounded Book"/>
    </font>
    <font>
      <b/>
      <u/>
      <sz val="14"/>
      <color theme="1"/>
      <name val="Gotham Rounded Book"/>
    </font>
    <font>
      <b/>
      <sz val="12"/>
      <color theme="1"/>
      <name val="Gotham Rounded Medium"/>
    </font>
    <font>
      <b/>
      <sz val="11"/>
      <color rgb="FF000000"/>
      <name val="Gotham Book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u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E8E5E6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1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9">
    <xf numFmtId="0" fontId="0" fillId="0" borderId="0" xfId="0"/>
    <xf numFmtId="0" fontId="11" fillId="0" borderId="0" xfId="0" applyFont="1" applyAlignment="1">
      <alignment vertical="top" wrapText="1"/>
    </xf>
    <xf numFmtId="0" fontId="12" fillId="3" borderId="4" xfId="0" applyNumberFormat="1" applyFont="1" applyFill="1" applyBorder="1" applyAlignment="1">
      <alignment horizontal="center" vertical="center"/>
    </xf>
    <xf numFmtId="167" fontId="5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8" fontId="5" fillId="0" borderId="19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3" borderId="21" xfId="0" applyNumberFormat="1" applyFont="1" applyFill="1" applyBorder="1" applyAlignment="1">
      <alignment horizontal="center"/>
    </xf>
    <xf numFmtId="0" fontId="11" fillId="13" borderId="0" xfId="0" applyFont="1" applyFill="1" applyAlignment="1">
      <alignment vertical="top" wrapText="1"/>
    </xf>
    <xf numFmtId="0" fontId="5" fillId="0" borderId="0" xfId="0" applyNumberFormat="1" applyFont="1" applyAlignment="1"/>
    <xf numFmtId="1" fontId="5" fillId="0" borderId="9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vertical="center" wrapText="1"/>
    </xf>
    <xf numFmtId="0" fontId="19" fillId="0" borderId="0" xfId="0" applyFont="1"/>
    <xf numFmtId="1" fontId="5" fillId="0" borderId="0" xfId="0" applyNumberFormat="1" applyFont="1" applyBorder="1" applyAlignment="1">
      <alignment vertical="center" wrapText="1"/>
    </xf>
    <xf numFmtId="1" fontId="5" fillId="0" borderId="22" xfId="0" applyNumberFormat="1" applyFont="1" applyBorder="1" applyAlignment="1">
      <alignment vertical="center" wrapText="1"/>
    </xf>
    <xf numFmtId="0" fontId="20" fillId="5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 wrapText="1"/>
    </xf>
    <xf numFmtId="0" fontId="21" fillId="0" borderId="0" xfId="0" applyFont="1"/>
    <xf numFmtId="0" fontId="15" fillId="0" borderId="0" xfId="0" applyFont="1" applyAlignment="1">
      <alignment vertical="top" wrapText="1"/>
    </xf>
    <xf numFmtId="170" fontId="21" fillId="0" borderId="0" xfId="0" applyNumberFormat="1" applyFont="1"/>
    <xf numFmtId="170" fontId="21" fillId="15" borderId="0" xfId="0" applyNumberFormat="1" applyFont="1" applyFill="1"/>
    <xf numFmtId="0" fontId="21" fillId="15" borderId="0" xfId="0" applyFont="1" applyFill="1" applyAlignment="1">
      <alignment wrapText="1"/>
    </xf>
    <xf numFmtId="0" fontId="21" fillId="4" borderId="3" xfId="0" applyFont="1" applyFill="1" applyBorder="1"/>
    <xf numFmtId="0" fontId="22" fillId="15" borderId="0" xfId="0" applyFont="1" applyFill="1"/>
    <xf numFmtId="0" fontId="21" fillId="15" borderId="0" xfId="0" applyFont="1" applyFill="1"/>
    <xf numFmtId="1" fontId="23" fillId="14" borderId="21" xfId="0" applyNumberFormat="1" applyFont="1" applyFill="1" applyBorder="1" applyAlignment="1">
      <alignment horizontal="left"/>
    </xf>
    <xf numFmtId="1" fontId="24" fillId="7" borderId="21" xfId="0" applyNumberFormat="1" applyFont="1" applyFill="1" applyBorder="1" applyAlignment="1"/>
    <xf numFmtId="1" fontId="21" fillId="14" borderId="21" xfId="0" applyNumberFormat="1" applyFont="1" applyFill="1" applyBorder="1" applyAlignment="1">
      <alignment horizontal="left"/>
    </xf>
    <xf numFmtId="0" fontId="21" fillId="14" borderId="21" xfId="0" applyNumberFormat="1" applyFont="1" applyFill="1" applyBorder="1" applyAlignment="1">
      <alignment horizontal="left"/>
    </xf>
    <xf numFmtId="1" fontId="5" fillId="0" borderId="24" xfId="0" applyNumberFormat="1" applyFont="1" applyBorder="1" applyAlignment="1">
      <alignment vertical="top"/>
    </xf>
    <xf numFmtId="1" fontId="5" fillId="0" borderId="25" xfId="0" applyNumberFormat="1" applyFont="1" applyBorder="1" applyAlignment="1">
      <alignment vertical="top"/>
    </xf>
    <xf numFmtId="1" fontId="5" fillId="0" borderId="26" xfId="0" applyNumberFormat="1" applyFont="1" applyBorder="1" applyAlignment="1"/>
    <xf numFmtId="1" fontId="5" fillId="0" borderId="27" xfId="0" applyNumberFormat="1" applyFont="1" applyBorder="1" applyAlignment="1"/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/>
    <xf numFmtId="1" fontId="5" fillId="0" borderId="28" xfId="0" applyNumberFormat="1" applyFont="1" applyBorder="1" applyAlignment="1"/>
    <xf numFmtId="1" fontId="5" fillId="0" borderId="19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28" xfId="0" applyNumberFormat="1" applyFont="1" applyBorder="1" applyAlignment="1">
      <alignment vertical="center"/>
    </xf>
    <xf numFmtId="0" fontId="5" fillId="13" borderId="21" xfId="0" applyNumberFormat="1" applyFont="1" applyFill="1" applyBorder="1" applyAlignment="1">
      <alignment horizontal="center" vertical="center" wrapText="1"/>
    </xf>
    <xf numFmtId="0" fontId="5" fillId="13" borderId="21" xfId="0" applyNumberFormat="1" applyFont="1" applyFill="1" applyBorder="1" applyAlignment="1">
      <alignment vertical="center" wrapText="1"/>
    </xf>
    <xf numFmtId="1" fontId="5" fillId="13" borderId="0" xfId="0" applyNumberFormat="1" applyFont="1" applyFill="1" applyBorder="1" applyAlignment="1">
      <alignment vertical="center"/>
    </xf>
    <xf numFmtId="1" fontId="5" fillId="13" borderId="28" xfId="0" applyNumberFormat="1" applyFont="1" applyFill="1" applyBorder="1" applyAlignment="1">
      <alignment vertical="center"/>
    </xf>
    <xf numFmtId="0" fontId="5" fillId="0" borderId="21" xfId="0" applyNumberFormat="1" applyFont="1" applyBorder="1" applyAlignment="1">
      <alignment vertical="center" wrapText="1"/>
    </xf>
    <xf numFmtId="1" fontId="5" fillId="16" borderId="21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71" fontId="5" fillId="16" borderId="21" xfId="0" applyNumberFormat="1" applyFont="1" applyFill="1" applyBorder="1" applyAlignment="1">
      <alignment horizontal="center" vertical="center"/>
    </xf>
    <xf numFmtId="171" fontId="5" fillId="17" borderId="21" xfId="0" applyNumberFormat="1" applyFont="1" applyFill="1" applyBorder="1" applyAlignment="1">
      <alignment horizontal="center" vertical="center"/>
    </xf>
    <xf numFmtId="0" fontId="27" fillId="16" borderId="21" xfId="0" applyNumberFormat="1" applyFont="1" applyFill="1" applyBorder="1" applyAlignment="1">
      <alignment vertical="center" wrapText="1"/>
    </xf>
    <xf numFmtId="172" fontId="5" fillId="0" borderId="21" xfId="0" applyNumberFormat="1" applyFont="1" applyBorder="1" applyAlignment="1">
      <alignment horizontal="center" vertical="center"/>
    </xf>
    <xf numFmtId="173" fontId="5" fillId="16" borderId="21" xfId="0" applyNumberFormat="1" applyFont="1" applyFill="1" applyBorder="1" applyAlignment="1">
      <alignment horizontal="center" vertical="center"/>
    </xf>
    <xf numFmtId="1" fontId="27" fillId="16" borderId="21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5" fillId="13" borderId="21" xfId="0" applyNumberFormat="1" applyFont="1" applyFill="1" applyBorder="1" applyAlignment="1">
      <alignment horizontal="center" vertical="center"/>
    </xf>
    <xf numFmtId="0" fontId="5" fillId="13" borderId="0" xfId="0" applyFont="1" applyFill="1" applyBorder="1" applyAlignment="1"/>
    <xf numFmtId="0" fontId="28" fillId="18" borderId="21" xfId="0" applyNumberFormat="1" applyFont="1" applyFill="1" applyBorder="1" applyAlignment="1">
      <alignment vertical="center"/>
    </xf>
    <xf numFmtId="174" fontId="28" fillId="18" borderId="21" xfId="0" applyNumberFormat="1" applyFont="1" applyFill="1" applyBorder="1" applyAlignment="1">
      <alignment horizontal="center" vertical="center"/>
    </xf>
    <xf numFmtId="175" fontId="28" fillId="18" borderId="21" xfId="0" applyNumberFormat="1" applyFont="1" applyFill="1" applyBorder="1" applyAlignment="1">
      <alignment horizontal="center" vertical="center"/>
    </xf>
    <xf numFmtId="171" fontId="28" fillId="17" borderId="21" xfId="0" applyNumberFormat="1" applyFont="1" applyFill="1" applyBorder="1" applyAlignment="1">
      <alignment horizontal="center" vertical="center"/>
    </xf>
    <xf numFmtId="1" fontId="5" fillId="0" borderId="29" xfId="0" applyNumberFormat="1" applyFont="1" applyBorder="1" applyAlignment="1"/>
    <xf numFmtId="0" fontId="5" fillId="0" borderId="28" xfId="0" applyFont="1" applyBorder="1" applyAlignment="1"/>
    <xf numFmtId="0" fontId="16" fillId="9" borderId="13" xfId="0" applyNumberFormat="1" applyFont="1" applyFill="1" applyBorder="1" applyAlignment="1">
      <alignment vertical="center"/>
    </xf>
    <xf numFmtId="1" fontId="5" fillId="9" borderId="5" xfId="0" applyNumberFormat="1" applyFont="1" applyFill="1" applyBorder="1" applyAlignment="1">
      <alignment vertical="center"/>
    </xf>
    <xf numFmtId="1" fontId="5" fillId="9" borderId="6" xfId="0" applyNumberFormat="1" applyFont="1" applyFill="1" applyBorder="1" applyAlignment="1">
      <alignment vertical="center"/>
    </xf>
    <xf numFmtId="0" fontId="16" fillId="0" borderId="16" xfId="0" applyNumberFormat="1" applyFont="1" applyBorder="1" applyAlignment="1">
      <alignment vertical="center"/>
    </xf>
    <xf numFmtId="0" fontId="16" fillId="0" borderId="9" xfId="0" applyNumberFormat="1" applyFont="1" applyBorder="1" applyAlignment="1">
      <alignment vertical="center"/>
    </xf>
    <xf numFmtId="0" fontId="5" fillId="0" borderId="9" xfId="0" applyFont="1" applyBorder="1" applyAlignment="1"/>
    <xf numFmtId="1" fontId="5" fillId="0" borderId="1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vertical="center"/>
    </xf>
    <xf numFmtId="0" fontId="5" fillId="0" borderId="0" xfId="0" applyNumberFormat="1" applyFont="1" applyBorder="1" applyAlignment="1"/>
    <xf numFmtId="0" fontId="16" fillId="0" borderId="0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16" fillId="0" borderId="7" xfId="0" applyNumberFormat="1" applyFont="1" applyBorder="1" applyAlignment="1">
      <alignment vertical="center"/>
    </xf>
    <xf numFmtId="1" fontId="16" fillId="0" borderId="0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/>
    </xf>
    <xf numFmtId="0" fontId="5" fillId="0" borderId="11" xfId="0" applyNumberFormat="1" applyFont="1" applyBorder="1" applyAlignment="1"/>
    <xf numFmtId="1" fontId="5" fillId="0" borderId="8" xfId="0" applyNumberFormat="1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5" fillId="0" borderId="29" xfId="0" applyFont="1" applyBorder="1" applyAlignment="1"/>
    <xf numFmtId="1" fontId="5" fillId="0" borderId="30" xfId="0" applyNumberFormat="1" applyFont="1" applyBorder="1" applyAlignment="1"/>
    <xf numFmtId="1" fontId="5" fillId="0" borderId="31" xfId="0" applyNumberFormat="1" applyFont="1" applyBorder="1" applyAlignment="1"/>
    <xf numFmtId="1" fontId="5" fillId="0" borderId="32" xfId="0" applyNumberFormat="1" applyFont="1" applyBorder="1" applyAlignment="1"/>
    <xf numFmtId="0" fontId="29" fillId="5" borderId="0" xfId="0" applyFont="1" applyFill="1" applyBorder="1" applyAlignment="1">
      <alignment horizontal="center" vertical="top"/>
    </xf>
    <xf numFmtId="0" fontId="19" fillId="5" borderId="0" xfId="0" applyFont="1" applyFill="1"/>
    <xf numFmtId="0" fontId="19" fillId="5" borderId="0" xfId="0" applyFont="1" applyFill="1" applyAlignment="1">
      <alignment wrapText="1"/>
    </xf>
    <xf numFmtId="0" fontId="19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top"/>
    </xf>
    <xf numFmtId="0" fontId="19" fillId="5" borderId="0" xfId="0" applyFont="1" applyFill="1" applyBorder="1" applyAlignment="1">
      <alignment horizontal="center"/>
    </xf>
    <xf numFmtId="0" fontId="30" fillId="5" borderId="0" xfId="0" applyFont="1" applyFill="1" applyAlignment="1"/>
    <xf numFmtId="1" fontId="24" fillId="5" borderId="0" xfId="0" applyNumberFormat="1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/>
    </xf>
    <xf numFmtId="0" fontId="19" fillId="0" borderId="0" xfId="0" applyFont="1" applyFill="1"/>
    <xf numFmtId="49" fontId="29" fillId="5" borderId="0" xfId="0" applyNumberFormat="1" applyFont="1" applyFill="1" applyBorder="1" applyAlignment="1">
      <alignment horizontal="center" vertical="top"/>
    </xf>
    <xf numFmtId="1" fontId="24" fillId="0" borderId="0" xfId="0" applyNumberFormat="1" applyFont="1" applyBorder="1" applyAlignment="1">
      <alignment vertical="center"/>
    </xf>
    <xf numFmtId="0" fontId="35" fillId="5" borderId="0" xfId="0" applyFont="1" applyFill="1" applyAlignment="1">
      <alignment vertical="center" wrapText="1"/>
    </xf>
    <xf numFmtId="0" fontId="36" fillId="5" borderId="0" xfId="0" applyFont="1" applyFill="1" applyAlignment="1">
      <alignment horizontal="left" vertical="top" wrapText="1"/>
    </xf>
    <xf numFmtId="0" fontId="37" fillId="5" borderId="0" xfId="0" applyFont="1" applyFill="1" applyAlignment="1">
      <alignment horizontal="left" vertical="center"/>
    </xf>
    <xf numFmtId="0" fontId="40" fillId="5" borderId="0" xfId="0" applyFont="1" applyFill="1" applyAlignment="1">
      <alignment wrapText="1"/>
    </xf>
    <xf numFmtId="0" fontId="19" fillId="5" borderId="0" xfId="0" applyFont="1" applyFill="1" applyBorder="1" applyAlignment="1">
      <alignment horizontal="center" vertical="top"/>
    </xf>
    <xf numFmtId="0" fontId="19" fillId="5" borderId="0" xfId="0" applyFont="1" applyFill="1" applyBorder="1"/>
    <xf numFmtId="0" fontId="29" fillId="6" borderId="5" xfId="0" applyFont="1" applyFill="1" applyBorder="1" applyAlignment="1">
      <alignment horizontal="left" wrapText="1"/>
    </xf>
    <xf numFmtId="0" fontId="19" fillId="6" borderId="5" xfId="0" applyFont="1" applyFill="1" applyBorder="1" applyAlignment="1">
      <alignment horizontal="center"/>
    </xf>
    <xf numFmtId="0" fontId="42" fillId="0" borderId="9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0" xfId="0" applyFont="1"/>
    <xf numFmtId="0" fontId="29" fillId="3" borderId="5" xfId="0" applyFont="1" applyFill="1" applyBorder="1" applyAlignment="1">
      <alignment horizontal="center" vertical="top"/>
    </xf>
    <xf numFmtId="0" fontId="35" fillId="5" borderId="0" xfId="0" applyFont="1" applyFill="1" applyAlignment="1">
      <alignment horizontal="left" vertical="center" wrapText="1" indent="6"/>
    </xf>
    <xf numFmtId="0" fontId="29" fillId="0" borderId="9" xfId="0" applyFont="1" applyFill="1" applyBorder="1" applyAlignment="1">
      <alignment horizontal="center" vertical="top"/>
    </xf>
    <xf numFmtId="0" fontId="29" fillId="8" borderId="5" xfId="0" applyFont="1" applyFill="1" applyBorder="1" applyAlignment="1">
      <alignment horizontal="center" vertical="top"/>
    </xf>
    <xf numFmtId="0" fontId="35" fillId="8" borderId="5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 vertical="top"/>
    </xf>
    <xf numFmtId="0" fontId="19" fillId="6" borderId="6" xfId="0" applyFont="1" applyFill="1" applyBorder="1" applyAlignment="1">
      <alignment horizontal="center"/>
    </xf>
    <xf numFmtId="0" fontId="19" fillId="0" borderId="0" xfId="0" applyFont="1" applyFill="1" applyBorder="1"/>
    <xf numFmtId="0" fontId="44" fillId="4" borderId="3" xfId="0" applyFont="1" applyFill="1" applyBorder="1" applyAlignment="1">
      <alignment horizontal="center" vertical="top"/>
    </xf>
    <xf numFmtId="0" fontId="19" fillId="0" borderId="0" xfId="0" applyFont="1" applyBorder="1"/>
    <xf numFmtId="0" fontId="29" fillId="8" borderId="2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/>
    </xf>
    <xf numFmtId="0" fontId="35" fillId="5" borderId="0" xfId="0" applyFont="1" applyFill="1" applyBorder="1" applyAlignment="1">
      <alignment vertical="center" wrapText="1"/>
    </xf>
    <xf numFmtId="0" fontId="41" fillId="5" borderId="0" xfId="0" applyFont="1" applyFill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/>
    </xf>
    <xf numFmtId="164" fontId="39" fillId="2" borderId="1" xfId="0" applyNumberFormat="1" applyFont="1" applyFill="1" applyBorder="1"/>
    <xf numFmtId="164" fontId="39" fillId="5" borderId="0" xfId="0" applyNumberFormat="1" applyFont="1" applyFill="1" applyBorder="1"/>
    <xf numFmtId="0" fontId="29" fillId="0" borderId="0" xfId="0" applyFont="1" applyAlignment="1">
      <alignment horizontal="center" vertical="top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47" fillId="5" borderId="0" xfId="0" applyFont="1" applyFill="1" applyAlignment="1">
      <alignment horizontal="center" vertical="top"/>
    </xf>
    <xf numFmtId="0" fontId="48" fillId="5" borderId="0" xfId="0" applyFont="1" applyFill="1" applyAlignment="1">
      <alignment wrapText="1"/>
    </xf>
    <xf numFmtId="0" fontId="11" fillId="5" borderId="0" xfId="0" applyFont="1" applyFill="1"/>
    <xf numFmtId="0" fontId="11" fillId="0" borderId="0" xfId="0" applyFont="1"/>
    <xf numFmtId="0" fontId="49" fillId="5" borderId="0" xfId="0" applyFont="1" applyFill="1" applyBorder="1" applyAlignment="1">
      <alignment horizontal="center" vertical="top"/>
    </xf>
    <xf numFmtId="1" fontId="5" fillId="5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52" fillId="5" borderId="0" xfId="0" applyFont="1" applyFill="1" applyBorder="1" applyAlignment="1">
      <alignment horizontal="center" vertical="top"/>
    </xf>
    <xf numFmtId="0" fontId="1" fillId="6" borderId="5" xfId="277" applyFill="1" applyBorder="1" applyAlignment="1">
      <alignment horizontal="center" vertical="top"/>
    </xf>
    <xf numFmtId="0" fontId="29" fillId="0" borderId="34" xfId="0" applyFont="1" applyFill="1" applyBorder="1" applyAlignment="1">
      <alignment horizontal="center"/>
    </xf>
    <xf numFmtId="164" fontId="19" fillId="5" borderId="0" xfId="0" applyNumberFormat="1" applyFont="1" applyFill="1" applyBorder="1" applyAlignment="1">
      <alignment horizontal="right"/>
    </xf>
    <xf numFmtId="164" fontId="19" fillId="5" borderId="0" xfId="0" applyNumberFormat="1" applyFont="1" applyFill="1" applyBorder="1" applyAlignment="1">
      <alignment horizontal="right" vertical="center"/>
    </xf>
    <xf numFmtId="164" fontId="29" fillId="10" borderId="5" xfId="0" applyNumberFormat="1" applyFont="1" applyFill="1" applyBorder="1"/>
    <xf numFmtId="164" fontId="29" fillId="10" borderId="1" xfId="0" applyNumberFormat="1" applyFont="1" applyFill="1" applyBorder="1"/>
    <xf numFmtId="0" fontId="1" fillId="9" borderId="34" xfId="277" applyFill="1" applyBorder="1" applyAlignment="1">
      <alignment horizontal="center"/>
    </xf>
    <xf numFmtId="165" fontId="19" fillId="0" borderId="34" xfId="0" applyNumberFormat="1" applyFont="1" applyFill="1" applyBorder="1" applyAlignment="1">
      <alignment horizontal="right"/>
    </xf>
    <xf numFmtId="165" fontId="29" fillId="0" borderId="34" xfId="0" applyNumberFormat="1" applyFont="1" applyFill="1" applyBorder="1" applyAlignment="1">
      <alignment horizontal="right"/>
    </xf>
    <xf numFmtId="0" fontId="29" fillId="5" borderId="0" xfId="0" applyFont="1" applyFill="1" applyBorder="1" applyAlignment="1">
      <alignment horizontal="left" wrapText="1"/>
    </xf>
    <xf numFmtId="0" fontId="1" fillId="9" borderId="17" xfId="277" applyFill="1" applyBorder="1" applyAlignment="1">
      <alignment horizontal="center"/>
    </xf>
    <xf numFmtId="0" fontId="31" fillId="19" borderId="3" xfId="0" applyNumberFormat="1" applyFont="1" applyFill="1" applyBorder="1" applyAlignment="1">
      <alignment horizontal="left" vertical="center"/>
    </xf>
    <xf numFmtId="0" fontId="34" fillId="19" borderId="37" xfId="0" applyFont="1" applyFill="1" applyBorder="1" applyAlignment="1">
      <alignment wrapText="1"/>
    </xf>
    <xf numFmtId="0" fontId="38" fillId="20" borderId="0" xfId="0" applyFont="1" applyFill="1" applyAlignment="1">
      <alignment horizontal="center" vertical="top"/>
    </xf>
    <xf numFmtId="0" fontId="46" fillId="20" borderId="0" xfId="0" applyFont="1" applyFill="1" applyAlignment="1">
      <alignment horizontal="center" wrapText="1"/>
    </xf>
    <xf numFmtId="0" fontId="39" fillId="20" borderId="0" xfId="0" applyFont="1" applyFill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 vertical="top"/>
    </xf>
    <xf numFmtId="0" fontId="1" fillId="5" borderId="0" xfId="277" applyFill="1" applyBorder="1" applyAlignment="1">
      <alignment horizontal="center" vertical="top"/>
    </xf>
    <xf numFmtId="0" fontId="29" fillId="5" borderId="5" xfId="0" applyFont="1" applyFill="1" applyBorder="1" applyAlignment="1">
      <alignment horizontal="left" wrapText="1"/>
    </xf>
    <xf numFmtId="0" fontId="1" fillId="0" borderId="34" xfId="277" applyFill="1" applyBorder="1" applyAlignment="1">
      <alignment horizontal="center" vertical="top"/>
    </xf>
    <xf numFmtId="0" fontId="1" fillId="4" borderId="34" xfId="277" applyNumberFormat="1" applyFill="1" applyBorder="1" applyAlignment="1">
      <alignment horizontal="center" vertical="top"/>
    </xf>
    <xf numFmtId="0" fontId="1" fillId="3" borderId="2" xfId="277" applyFill="1" applyBorder="1" applyAlignment="1">
      <alignment horizontal="center" vertical="top"/>
    </xf>
    <xf numFmtId="0" fontId="0" fillId="22" borderId="18" xfId="0" applyFont="1" applyFill="1" applyBorder="1" applyAlignment="1">
      <alignment horizontal="center" vertical="top"/>
    </xf>
    <xf numFmtId="0" fontId="57" fillId="22" borderId="33" xfId="0" applyFont="1" applyFill="1" applyBorder="1" applyAlignment="1">
      <alignment vertical="center" wrapText="1"/>
    </xf>
    <xf numFmtId="0" fontId="0" fillId="22" borderId="33" xfId="0" applyFont="1" applyFill="1" applyBorder="1" applyAlignment="1">
      <alignment horizontal="center"/>
    </xf>
    <xf numFmtId="0" fontId="0" fillId="22" borderId="33" xfId="0" applyFont="1" applyFill="1" applyBorder="1"/>
    <xf numFmtId="0" fontId="0" fillId="22" borderId="40" xfId="0" applyFont="1" applyFill="1" applyBorder="1"/>
    <xf numFmtId="0" fontId="0" fillId="22" borderId="34" xfId="0" applyFont="1" applyFill="1" applyBorder="1" applyAlignment="1">
      <alignment horizontal="center" vertical="top"/>
    </xf>
    <xf numFmtId="0" fontId="0" fillId="22" borderId="34" xfId="0" applyFont="1" applyFill="1" applyBorder="1" applyAlignment="1">
      <alignment horizontal="center"/>
    </xf>
    <xf numFmtId="165" fontId="0" fillId="22" borderId="34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22" borderId="34" xfId="0" applyFont="1" applyFill="1" applyBorder="1" applyAlignment="1">
      <alignment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3" borderId="34" xfId="0" applyFont="1" applyFill="1" applyBorder="1" applyAlignment="1">
      <alignment horizontal="center" vertical="top"/>
    </xf>
    <xf numFmtId="0" fontId="58" fillId="3" borderId="34" xfId="0" applyFont="1" applyFill="1" applyBorder="1" applyAlignment="1">
      <alignment horizontal="left" vertical="center" wrapText="1"/>
    </xf>
    <xf numFmtId="0" fontId="0" fillId="3" borderId="34" xfId="0" applyFont="1" applyFill="1" applyBorder="1"/>
    <xf numFmtId="164" fontId="56" fillId="2" borderId="34" xfId="0" applyNumberFormat="1" applyFont="1" applyFill="1" applyBorder="1"/>
    <xf numFmtId="0" fontId="50" fillId="7" borderId="36" xfId="0" applyFont="1" applyFill="1" applyBorder="1" applyAlignment="1">
      <alignment horizontal="left" vertical="top"/>
    </xf>
    <xf numFmtId="0" fontId="30" fillId="19" borderId="38" xfId="0" applyFont="1" applyFill="1" applyBorder="1" applyAlignment="1">
      <alignment horizontal="left" vertical="top"/>
    </xf>
    <xf numFmtId="0" fontId="30" fillId="19" borderId="18" xfId="0" applyFont="1" applyFill="1" applyBorder="1" applyAlignment="1">
      <alignment vertical="top"/>
    </xf>
    <xf numFmtId="0" fontId="30" fillId="19" borderId="33" xfId="0" applyFont="1" applyFill="1" applyBorder="1" applyAlignment="1">
      <alignment horizontal="left" vertical="top"/>
    </xf>
    <xf numFmtId="0" fontId="30" fillId="19" borderId="33" xfId="0" applyFont="1" applyFill="1" applyBorder="1" applyAlignment="1">
      <alignment vertical="top"/>
    </xf>
    <xf numFmtId="0" fontId="30" fillId="19" borderId="40" xfId="0" applyFont="1" applyFill="1" applyBorder="1" applyAlignment="1">
      <alignment vertical="top"/>
    </xf>
    <xf numFmtId="0" fontId="1" fillId="23" borderId="34" xfId="277" applyFill="1" applyBorder="1" applyAlignment="1">
      <alignment horizontal="center"/>
    </xf>
    <xf numFmtId="0" fontId="1" fillId="22" borderId="34" xfId="277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58" fillId="22" borderId="34" xfId="0" applyFont="1" applyFill="1" applyBorder="1" applyAlignment="1">
      <alignment vertical="top" wrapText="1"/>
    </xf>
    <xf numFmtId="165" fontId="0" fillId="22" borderId="34" xfId="0" applyNumberFormat="1" applyFont="1" applyFill="1" applyBorder="1" applyAlignment="1">
      <alignment horizontal="right" vertical="top"/>
    </xf>
    <xf numFmtId="0" fontId="32" fillId="0" borderId="10" xfId="0" applyNumberFormat="1" applyFont="1" applyBorder="1" applyAlignment="1" applyProtection="1">
      <alignment vertical="center"/>
      <protection locked="0"/>
    </xf>
    <xf numFmtId="0" fontId="32" fillId="0" borderId="6" xfId="0" applyNumberFormat="1" applyFont="1" applyBorder="1" applyAlignment="1" applyProtection="1">
      <alignment vertical="center"/>
      <protection locked="0"/>
    </xf>
    <xf numFmtId="0" fontId="33" fillId="0" borderId="8" xfId="277" applyNumberFormat="1" applyFont="1" applyBorder="1" applyAlignment="1" applyProtection="1">
      <alignment vertical="center"/>
      <protection locked="0"/>
    </xf>
    <xf numFmtId="166" fontId="32" fillId="0" borderId="8" xfId="0" quotePrefix="1" applyNumberFormat="1" applyFont="1" applyBorder="1" applyAlignment="1" applyProtection="1">
      <alignment vertical="center"/>
      <protection locked="0"/>
    </xf>
    <xf numFmtId="0" fontId="1" fillId="6" borderId="5" xfId="277" applyFill="1" applyBorder="1" applyAlignment="1" applyProtection="1">
      <alignment horizontal="center" vertical="top"/>
      <protection locked="0"/>
    </xf>
    <xf numFmtId="0" fontId="29" fillId="6" borderId="5" xfId="0" applyFont="1" applyFill="1" applyBorder="1" applyAlignment="1" applyProtection="1">
      <alignment horizontal="left" wrapText="1"/>
      <protection locked="0"/>
    </xf>
    <xf numFmtId="0" fontId="19" fillId="6" borderId="5" xfId="0" applyFont="1" applyFill="1" applyBorder="1" applyAlignment="1" applyProtection="1">
      <alignment horizontal="center"/>
      <protection locked="0"/>
    </xf>
    <xf numFmtId="0" fontId="29" fillId="5" borderId="0" xfId="0" applyFont="1" applyFill="1" applyBorder="1" applyAlignment="1" applyProtection="1">
      <alignment horizontal="center" vertical="top"/>
      <protection locked="0"/>
    </xf>
    <xf numFmtId="0" fontId="29" fillId="5" borderId="0" xfId="0" applyFont="1" applyFill="1" applyBorder="1" applyAlignment="1" applyProtection="1">
      <alignment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0" fontId="19" fillId="5" borderId="0" xfId="0" applyFont="1" applyFill="1" applyProtection="1">
      <protection locked="0"/>
    </xf>
    <xf numFmtId="0" fontId="29" fillId="0" borderId="5" xfId="0" applyFont="1" applyFill="1" applyBorder="1" applyAlignment="1" applyProtection="1">
      <alignment horizontal="center" vertical="top"/>
      <protection locked="0"/>
    </xf>
    <xf numFmtId="0" fontId="42" fillId="0" borderId="9" xfId="0" applyFont="1" applyFill="1" applyBorder="1" applyAlignment="1" applyProtection="1">
      <alignment vertical="center" wrapText="1"/>
      <protection locked="0"/>
    </xf>
    <xf numFmtId="0" fontId="29" fillId="0" borderId="9" xfId="0" applyFont="1" applyFill="1" applyBorder="1" applyAlignment="1" applyProtection="1">
      <alignment horizontal="center"/>
      <protection locked="0"/>
    </xf>
    <xf numFmtId="0" fontId="29" fillId="0" borderId="3" xfId="0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37" fillId="4" borderId="4" xfId="0" applyFont="1" applyFill="1" applyBorder="1" applyAlignment="1" applyProtection="1">
      <alignment horizontal="left" vertical="top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164" fontId="19" fillId="5" borderId="0" xfId="0" applyNumberFormat="1" applyFont="1" applyFill="1" applyBorder="1" applyAlignment="1" applyProtection="1">
      <alignment horizontal="right" vertical="center"/>
      <protection locked="0"/>
    </xf>
    <xf numFmtId="164" fontId="19" fillId="5" borderId="0" xfId="0" applyNumberFormat="1" applyFont="1" applyFill="1" applyProtection="1">
      <protection locked="0"/>
    </xf>
    <xf numFmtId="0" fontId="29" fillId="3" borderId="5" xfId="0" applyFont="1" applyFill="1" applyBorder="1" applyAlignment="1" applyProtection="1">
      <alignment horizontal="center" vertical="top"/>
      <protection locked="0"/>
    </xf>
    <xf numFmtId="0" fontId="19" fillId="3" borderId="5" xfId="0" applyFont="1" applyFill="1" applyBorder="1" applyAlignment="1" applyProtection="1">
      <alignment horizontal="left" vertical="center" wrapText="1"/>
      <protection locked="0"/>
    </xf>
    <xf numFmtId="0" fontId="19" fillId="3" borderId="5" xfId="0" applyFont="1" applyFill="1" applyBorder="1" applyAlignment="1" applyProtection="1">
      <alignment horizontal="center"/>
      <protection locked="0"/>
    </xf>
    <xf numFmtId="0" fontId="19" fillId="3" borderId="11" xfId="0" applyFont="1" applyFill="1" applyBorder="1" applyAlignment="1" applyProtection="1">
      <alignment horizontal="center"/>
      <protection locked="0"/>
    </xf>
    <xf numFmtId="165" fontId="35" fillId="3" borderId="18" xfId="0" applyNumberFormat="1" applyFont="1" applyFill="1" applyBorder="1" applyAlignment="1" applyProtection="1">
      <alignment horizontal="right"/>
      <protection locked="0"/>
    </xf>
    <xf numFmtId="165" fontId="29" fillId="0" borderId="34" xfId="0" applyNumberFormat="1" applyFont="1" applyFill="1" applyBorder="1" applyAlignment="1" applyProtection="1">
      <alignment horizontal="right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5" fontId="19" fillId="5" borderId="0" xfId="0" applyNumberFormat="1" applyFont="1" applyFill="1" applyBorder="1" applyAlignment="1" applyProtection="1">
      <alignment horizontal="right"/>
      <protection locked="0"/>
    </xf>
    <xf numFmtId="165" fontId="29" fillId="5" borderId="0" xfId="0" applyNumberFormat="1" applyFont="1" applyFill="1" applyBorder="1" applyAlignment="1" applyProtection="1">
      <alignment horizontal="right"/>
      <protection locked="0"/>
    </xf>
    <xf numFmtId="0" fontId="35" fillId="3" borderId="5" xfId="0" applyFont="1" applyFill="1" applyBorder="1" applyAlignment="1" applyProtection="1">
      <alignment vertical="center" wrapText="1"/>
      <protection locked="0"/>
    </xf>
    <xf numFmtId="164" fontId="29" fillId="10" borderId="5" xfId="0" applyNumberFormat="1" applyFont="1" applyFill="1" applyBorder="1" applyProtection="1">
      <protection locked="0"/>
    </xf>
    <xf numFmtId="0" fontId="37" fillId="4" borderId="34" xfId="0" applyFont="1" applyFill="1" applyBorder="1" applyAlignment="1" applyProtection="1">
      <alignment horizontal="center" vertical="center"/>
      <protection locked="0"/>
    </xf>
    <xf numFmtId="0" fontId="29" fillId="4" borderId="18" xfId="0" applyFont="1" applyFill="1" applyBorder="1" applyAlignment="1" applyProtection="1">
      <alignment horizontal="center"/>
      <protection locked="0"/>
    </xf>
    <xf numFmtId="164" fontId="19" fillId="5" borderId="0" xfId="0" applyNumberFormat="1" applyFont="1" applyFill="1" applyBorder="1" applyAlignment="1" applyProtection="1">
      <alignment horizontal="right"/>
      <protection locked="0"/>
    </xf>
    <xf numFmtId="0" fontId="19" fillId="8" borderId="11" xfId="0" applyFont="1" applyFill="1" applyBorder="1" applyAlignment="1" applyProtection="1">
      <alignment horizontal="center"/>
      <protection locked="0"/>
    </xf>
    <xf numFmtId="165" fontId="35" fillId="3" borderId="34" xfId="0" applyNumberFormat="1" applyFont="1" applyFill="1" applyBorder="1" applyAlignment="1" applyProtection="1">
      <alignment horizontal="right"/>
      <protection locked="0"/>
    </xf>
    <xf numFmtId="165" fontId="19" fillId="0" borderId="34" xfId="0" applyNumberFormat="1" applyFont="1" applyFill="1" applyBorder="1" applyAlignment="1" applyProtection="1">
      <alignment horizontal="right"/>
      <protection locked="0"/>
    </xf>
    <xf numFmtId="0" fontId="19" fillId="5" borderId="0" xfId="0" applyFont="1" applyFill="1" applyBorder="1" applyProtection="1">
      <protection locked="0"/>
    </xf>
    <xf numFmtId="0" fontId="19" fillId="8" borderId="5" xfId="0" applyFont="1" applyFill="1" applyBorder="1" applyAlignment="1" applyProtection="1">
      <alignment horizontal="center"/>
      <protection locked="0"/>
    </xf>
    <xf numFmtId="0" fontId="41" fillId="4" borderId="2" xfId="0" applyFont="1" applyFill="1" applyBorder="1" applyAlignment="1" applyProtection="1">
      <alignment horizontal="center" vertical="center"/>
      <protection locked="0"/>
    </xf>
    <xf numFmtId="0" fontId="41" fillId="4" borderId="3" xfId="0" applyFont="1" applyFill="1" applyBorder="1" applyAlignment="1" applyProtection="1">
      <alignment horizontal="center" vertical="center"/>
      <protection locked="0"/>
    </xf>
    <xf numFmtId="164" fontId="19" fillId="5" borderId="9" xfId="0" applyNumberFormat="1" applyFont="1" applyFill="1" applyBorder="1" applyAlignment="1" applyProtection="1">
      <alignment horizontal="right" vertical="center"/>
      <protection locked="0"/>
    </xf>
    <xf numFmtId="0" fontId="41" fillId="4" borderId="2" xfId="0" applyFont="1" applyFill="1" applyBorder="1" applyAlignment="1" applyProtection="1">
      <alignment horizontal="center"/>
      <protection locked="0"/>
    </xf>
    <xf numFmtId="0" fontId="19" fillId="3" borderId="14" xfId="0" applyFont="1" applyFill="1" applyBorder="1" applyAlignment="1" applyProtection="1">
      <alignment horizontal="center"/>
      <protection locked="0"/>
    </xf>
    <xf numFmtId="0" fontId="19" fillId="3" borderId="15" xfId="0" applyFont="1" applyFill="1" applyBorder="1" applyAlignment="1" applyProtection="1">
      <alignment horizontal="center"/>
      <protection locked="0"/>
    </xf>
    <xf numFmtId="165" fontId="29" fillId="0" borderId="34" xfId="0" applyNumberFormat="1" applyFont="1" applyFill="1" applyBorder="1" applyAlignment="1" applyProtection="1">
      <alignment horizontal="right"/>
    </xf>
    <xf numFmtId="0" fontId="41" fillId="4" borderId="4" xfId="0" applyFont="1" applyFill="1" applyBorder="1" applyAlignment="1" applyProtection="1">
      <alignment horizontal="left" vertical="top"/>
      <protection locked="0"/>
    </xf>
    <xf numFmtId="0" fontId="44" fillId="4" borderId="2" xfId="0" applyFont="1" applyFill="1" applyBorder="1" applyAlignment="1" applyProtection="1">
      <alignment horizontal="center" vertical="center"/>
      <protection locked="0"/>
    </xf>
    <xf numFmtId="164" fontId="19" fillId="5" borderId="9" xfId="0" applyNumberFormat="1" applyFont="1" applyFill="1" applyBorder="1" applyAlignment="1" applyProtection="1">
      <alignment vertical="center"/>
      <protection locked="0"/>
    </xf>
    <xf numFmtId="164" fontId="19" fillId="5" borderId="0" xfId="0" applyNumberFormat="1" applyFont="1" applyFill="1" applyBorder="1" applyAlignment="1" applyProtection="1">
      <alignment vertical="center"/>
      <protection locked="0"/>
    </xf>
    <xf numFmtId="0" fontId="37" fillId="21" borderId="39" xfId="0" applyFont="1" applyFill="1" applyBorder="1" applyProtection="1">
      <protection locked="0"/>
    </xf>
    <xf numFmtId="0" fontId="53" fillId="21" borderId="40" xfId="0" applyFont="1" applyFill="1" applyBorder="1" applyAlignment="1" applyProtection="1">
      <alignment horizontal="center" vertical="center"/>
      <protection locked="0"/>
    </xf>
    <xf numFmtId="0" fontId="37" fillId="4" borderId="4" xfId="0" applyFont="1" applyFill="1" applyBorder="1" applyProtection="1">
      <protection locked="0"/>
    </xf>
    <xf numFmtId="0" fontId="44" fillId="4" borderId="40" xfId="0" applyFont="1" applyFill="1" applyBorder="1" applyAlignment="1" applyProtection="1">
      <alignment horizontal="center" vertical="center"/>
      <protection locked="0"/>
    </xf>
    <xf numFmtId="0" fontId="54" fillId="4" borderId="34" xfId="0" applyFont="1" applyFill="1" applyBorder="1" applyAlignment="1" applyProtection="1">
      <alignment horizontal="center"/>
      <protection locked="0"/>
    </xf>
    <xf numFmtId="0" fontId="29" fillId="4" borderId="34" xfId="0" applyFont="1" applyFill="1" applyBorder="1" applyAlignment="1" applyProtection="1">
      <alignment horizontal="center"/>
      <protection locked="0"/>
    </xf>
    <xf numFmtId="0" fontId="29" fillId="5" borderId="0" xfId="0" applyFont="1" applyFill="1" applyProtection="1">
      <protection locked="0"/>
    </xf>
    <xf numFmtId="0" fontId="19" fillId="0" borderId="34" xfId="0" applyFont="1" applyBorder="1" applyProtection="1">
      <protection locked="0"/>
    </xf>
    <xf numFmtId="165" fontId="0" fillId="15" borderId="34" xfId="0" applyNumberFormat="1" applyFont="1" applyFill="1" applyBorder="1" applyAlignment="1" applyProtection="1">
      <alignment horizontal="right" vertical="top"/>
      <protection locked="0"/>
    </xf>
    <xf numFmtId="165" fontId="0" fillId="15" borderId="34" xfId="0" applyNumberFormat="1" applyFont="1" applyFill="1" applyBorder="1" applyAlignment="1" applyProtection="1">
      <alignment horizontal="right"/>
      <protection locked="0"/>
    </xf>
    <xf numFmtId="0" fontId="0" fillId="3" borderId="34" xfId="0" applyFont="1" applyFill="1" applyBorder="1" applyProtection="1">
      <protection locked="0"/>
    </xf>
    <xf numFmtId="0" fontId="19" fillId="3" borderId="3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Protection="1">
      <protection locked="0"/>
    </xf>
    <xf numFmtId="0" fontId="37" fillId="4" borderId="34" xfId="0" applyFont="1" applyFill="1" applyBorder="1" applyAlignment="1" applyProtection="1">
      <alignment wrapText="1"/>
      <protection locked="0"/>
    </xf>
    <xf numFmtId="0" fontId="19" fillId="4" borderId="34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Alignment="1" applyProtection="1">
      <alignment wrapText="1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 vertical="top"/>
      <protection locked="0"/>
    </xf>
    <xf numFmtId="0" fontId="29" fillId="0" borderId="34" xfId="0" applyFont="1" applyFill="1" applyBorder="1" applyAlignment="1" applyProtection="1">
      <alignment horizontal="center" vertical="top"/>
      <protection locked="0"/>
    </xf>
    <xf numFmtId="0" fontId="42" fillId="0" borderId="34" xfId="0" applyFont="1" applyFill="1" applyBorder="1" applyAlignment="1" applyProtection="1">
      <alignment vertical="center" wrapText="1"/>
      <protection locked="0"/>
    </xf>
    <xf numFmtId="0" fontId="29" fillId="0" borderId="34" xfId="0" applyFont="1" applyFill="1" applyBorder="1" applyAlignment="1" applyProtection="1">
      <alignment horizontal="center"/>
      <protection locked="0"/>
    </xf>
    <xf numFmtId="0" fontId="29" fillId="5" borderId="34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 vertical="top"/>
      <protection locked="0"/>
    </xf>
    <xf numFmtId="0" fontId="55" fillId="4" borderId="34" xfId="0" applyFont="1" applyFill="1" applyBorder="1" applyAlignment="1" applyProtection="1">
      <alignment vertical="center"/>
      <protection locked="0"/>
    </xf>
    <xf numFmtId="0" fontId="29" fillId="3" borderId="11" xfId="0" applyFont="1" applyFill="1" applyBorder="1" applyAlignment="1" applyProtection="1">
      <alignment horizontal="center" vertical="top"/>
      <protection locked="0"/>
    </xf>
    <xf numFmtId="0" fontId="37" fillId="4" borderId="4" xfId="0" applyFont="1" applyFill="1" applyBorder="1" applyAlignment="1" applyProtection="1">
      <alignment wrapText="1"/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center"/>
      <protection locked="0"/>
    </xf>
    <xf numFmtId="0" fontId="29" fillId="0" borderId="9" xfId="0" applyFont="1" applyFill="1" applyBorder="1" applyAlignment="1" applyProtection="1">
      <alignment horizontal="center" vertical="top"/>
      <protection locked="0"/>
    </xf>
    <xf numFmtId="0" fontId="44" fillId="4" borderId="3" xfId="0" applyFont="1" applyFill="1" applyBorder="1" applyAlignment="1" applyProtection="1">
      <alignment horizontal="center" vertical="top"/>
      <protection locked="0"/>
    </xf>
    <xf numFmtId="0" fontId="19" fillId="3" borderId="34" xfId="0" applyFont="1" applyFill="1" applyBorder="1" applyAlignment="1" applyProtection="1">
      <alignment horizontal="center"/>
      <protection locked="0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165" fontId="35" fillId="3" borderId="2" xfId="0" applyNumberFormat="1" applyFont="1" applyFill="1" applyBorder="1" applyAlignment="1" applyProtection="1">
      <alignment horizontal="right"/>
      <protection locked="0"/>
    </xf>
    <xf numFmtId="0" fontId="43" fillId="5" borderId="0" xfId="0" applyFont="1" applyFill="1" applyBorder="1" applyAlignment="1" applyProtection="1">
      <alignment vertical="center" wrapText="1"/>
      <protection locked="0"/>
    </xf>
    <xf numFmtId="0" fontId="41" fillId="4" borderId="4" xfId="0" applyFont="1" applyFill="1" applyBorder="1" applyProtection="1">
      <protection locked="0"/>
    </xf>
    <xf numFmtId="0" fontId="35" fillId="8" borderId="1" xfId="0" applyFont="1" applyFill="1" applyBorder="1" applyAlignment="1" applyProtection="1">
      <alignment vertical="center" wrapText="1"/>
      <protection locked="0"/>
    </xf>
    <xf numFmtId="0" fontId="19" fillId="8" borderId="1" xfId="0" applyFont="1" applyFill="1" applyBorder="1" applyAlignment="1" applyProtection="1">
      <alignment horizontal="center"/>
      <protection locked="0"/>
    </xf>
    <xf numFmtId="0" fontId="19" fillId="8" borderId="3" xfId="0" applyFont="1" applyFill="1" applyBorder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left" vertical="center" wrapText="1" indent="6"/>
      <protection locked="0"/>
    </xf>
    <xf numFmtId="0" fontId="37" fillId="4" borderId="3" xfId="0" applyFont="1" applyFill="1" applyBorder="1" applyAlignment="1" applyProtection="1">
      <alignment horizontal="center"/>
      <protection locked="0"/>
    </xf>
    <xf numFmtId="0" fontId="37" fillId="4" borderId="34" xfId="0" applyFont="1" applyFill="1" applyBorder="1" applyAlignment="1" applyProtection="1">
      <alignment horizontal="left" vertical="top"/>
      <protection locked="0"/>
    </xf>
    <xf numFmtId="0" fontId="44" fillId="4" borderId="34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164" fontId="19" fillId="5" borderId="12" xfId="0" applyNumberFormat="1" applyFont="1" applyFill="1" applyBorder="1" applyAlignment="1" applyProtection="1">
      <alignment vertical="center"/>
      <protection locked="0"/>
    </xf>
    <xf numFmtId="0" fontId="37" fillId="4" borderId="34" xfId="0" applyFont="1" applyFill="1" applyBorder="1" applyProtection="1">
      <protection locked="0"/>
    </xf>
    <xf numFmtId="0" fontId="29" fillId="8" borderId="11" xfId="0" applyFont="1" applyFill="1" applyBorder="1" applyAlignment="1" applyProtection="1">
      <alignment horizontal="center" vertical="top"/>
      <protection locked="0"/>
    </xf>
    <xf numFmtId="0" fontId="19" fillId="8" borderId="11" xfId="0" applyFont="1" applyFill="1" applyBorder="1" applyAlignment="1" applyProtection="1">
      <alignment horizontal="left" vertical="center" wrapText="1"/>
      <protection locked="0"/>
    </xf>
    <xf numFmtId="0" fontId="29" fillId="8" borderId="5" xfId="0" applyFont="1" applyFill="1" applyBorder="1" applyAlignment="1" applyProtection="1">
      <alignment horizontal="center" vertical="top"/>
      <protection locked="0"/>
    </xf>
    <xf numFmtId="0" fontId="35" fillId="8" borderId="5" xfId="0" applyFont="1" applyFill="1" applyBorder="1" applyAlignment="1" applyProtection="1">
      <alignment vertical="center" wrapText="1"/>
      <protection locked="0"/>
    </xf>
    <xf numFmtId="0" fontId="29" fillId="23" borderId="41" xfId="0" applyFont="1" applyFill="1" applyBorder="1" applyAlignment="1" applyProtection="1">
      <alignment wrapText="1"/>
    </xf>
    <xf numFmtId="164" fontId="19" fillId="10" borderId="34" xfId="0" applyNumberFormat="1" applyFont="1" applyFill="1" applyBorder="1" applyAlignment="1" applyProtection="1">
      <alignment horizontal="right"/>
    </xf>
    <xf numFmtId="0" fontId="29" fillId="4" borderId="33" xfId="0" applyFont="1" applyFill="1" applyBorder="1" applyAlignment="1" applyProtection="1">
      <alignment wrapText="1"/>
    </xf>
    <xf numFmtId="164" fontId="19" fillId="10" borderId="34" xfId="0" applyNumberFormat="1" applyFont="1" applyFill="1" applyBorder="1" applyProtection="1"/>
    <xf numFmtId="0" fontId="29" fillId="4" borderId="5" xfId="0" applyFont="1" applyFill="1" applyBorder="1" applyAlignment="1" applyProtection="1">
      <alignment wrapText="1"/>
    </xf>
    <xf numFmtId="0" fontId="29" fillId="4" borderId="9" xfId="0" applyFont="1" applyFill="1" applyBorder="1" applyAlignment="1" applyProtection="1">
      <alignment wrapText="1"/>
    </xf>
    <xf numFmtId="164" fontId="19" fillId="10" borderId="35" xfId="0" applyNumberFormat="1" applyFont="1" applyFill="1" applyBorder="1" applyProtection="1"/>
    <xf numFmtId="0" fontId="29" fillId="4" borderId="40" xfId="0" applyFont="1" applyFill="1" applyBorder="1" applyAlignment="1" applyProtection="1">
      <alignment wrapText="1"/>
    </xf>
    <xf numFmtId="0" fontId="36" fillId="5" borderId="0" xfId="0" applyFont="1" applyFill="1" applyAlignment="1" applyProtection="1">
      <alignment horizontal="left" vertical="top" wrapText="1"/>
    </xf>
    <xf numFmtId="0" fontId="19" fillId="5" borderId="0" xfId="0" applyFont="1" applyFill="1" applyBorder="1" applyProtection="1"/>
    <xf numFmtId="0" fontId="51" fillId="7" borderId="37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center"/>
    </xf>
    <xf numFmtId="0" fontId="29" fillId="9" borderId="17" xfId="0" applyFont="1" applyFill="1" applyBorder="1" applyAlignment="1" applyProtection="1">
      <alignment wrapText="1"/>
    </xf>
    <xf numFmtId="0" fontId="29" fillId="9" borderId="34" xfId="0" applyFont="1" applyFill="1" applyBorder="1" applyAlignment="1" applyProtection="1">
      <alignment wrapText="1"/>
    </xf>
    <xf numFmtId="0" fontId="5" fillId="3" borderId="21" xfId="0" applyNumberFormat="1" applyFont="1" applyFill="1" applyBorder="1" applyAlignment="1" applyProtection="1">
      <alignment horizontal="center"/>
      <protection locked="0"/>
    </xf>
    <xf numFmtId="1" fontId="5" fillId="7" borderId="21" xfId="0" applyNumberFormat="1" applyFont="1" applyFill="1" applyBorder="1" applyAlignment="1" applyProtection="1">
      <protection locked="0"/>
    </xf>
    <xf numFmtId="1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NumberFormat="1" applyFont="1" applyFill="1" applyBorder="1" applyAlignment="1" applyProtection="1">
      <alignment horizontal="center"/>
    </xf>
    <xf numFmtId="1" fontId="5" fillId="3" borderId="21" xfId="0" applyNumberFormat="1" applyFont="1" applyFill="1" applyBorder="1" applyAlignment="1" applyProtection="1">
      <alignment horizontal="center"/>
    </xf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23" xfId="0" applyNumberFormat="1" applyFont="1" applyFill="1" applyBorder="1" applyAlignment="1" applyProtection="1">
      <alignment horizontal="center" wrapText="1"/>
      <protection locked="0"/>
    </xf>
    <xf numFmtId="169" fontId="5" fillId="3" borderId="21" xfId="0" applyNumberFormat="1" applyFont="1" applyFill="1" applyBorder="1" applyAlignment="1" applyProtection="1">
      <alignment horizontal="center"/>
      <protection locked="0"/>
    </xf>
    <xf numFmtId="0" fontId="45" fillId="20" borderId="0" xfId="0" applyFont="1" applyFill="1" applyAlignment="1">
      <alignment horizontal="center"/>
    </xf>
    <xf numFmtId="0" fontId="46" fillId="20" borderId="0" xfId="0" applyFont="1" applyFill="1" applyAlignment="1">
      <alignment horizontal="center" wrapText="1"/>
    </xf>
    <xf numFmtId="1" fontId="15" fillId="14" borderId="21" xfId="0" applyNumberFormat="1" applyFont="1" applyFill="1" applyBorder="1" applyAlignment="1" applyProtection="1">
      <alignment horizontal="left"/>
      <protection locked="0"/>
    </xf>
    <xf numFmtId="0" fontId="15" fillId="14" borderId="21" xfId="0" applyNumberFormat="1" applyFont="1" applyFill="1" applyBorder="1" applyAlignment="1" applyProtection="1">
      <alignment horizontal="left"/>
      <protection locked="0"/>
    </xf>
    <xf numFmtId="1" fontId="5" fillId="0" borderId="19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5" fillId="12" borderId="0" xfId="0" applyNumberFormat="1" applyFont="1" applyFill="1" applyBorder="1" applyAlignment="1">
      <alignment horizontal="center"/>
    </xf>
    <xf numFmtId="0" fontId="5" fillId="12" borderId="20" xfId="0" applyNumberFormat="1" applyFont="1" applyFill="1" applyBorder="1" applyAlignment="1">
      <alignment horizontal="center"/>
    </xf>
    <xf numFmtId="0" fontId="5" fillId="3" borderId="21" xfId="0" applyNumberFormat="1" applyFont="1" applyFill="1" applyBorder="1" applyAlignment="1">
      <alignment horizontal="left"/>
    </xf>
    <xf numFmtId="1" fontId="5" fillId="3" borderId="21" xfId="0" applyNumberFormat="1" applyFont="1" applyFill="1" applyBorder="1" applyAlignment="1">
      <alignment horizontal="left"/>
    </xf>
    <xf numFmtId="1" fontId="4" fillId="11" borderId="13" xfId="0" applyNumberFormat="1" applyFont="1" applyFill="1" applyBorder="1" applyAlignment="1">
      <alignment horizontal="center" vertical="center"/>
    </xf>
    <xf numFmtId="1" fontId="4" fillId="11" borderId="5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1" fontId="13" fillId="0" borderId="4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6" fillId="3" borderId="23" xfId="0" applyNumberFormat="1" applyFont="1" applyFill="1" applyBorder="1" applyAlignment="1" applyProtection="1">
      <alignment horizontal="left"/>
      <protection locked="0"/>
    </xf>
    <xf numFmtId="1" fontId="16" fillId="3" borderId="23" xfId="0" applyNumberFormat="1" applyFont="1" applyFill="1" applyBorder="1" applyAlignment="1" applyProtection="1">
      <alignment horizontal="left"/>
      <protection locked="0"/>
    </xf>
    <xf numFmtId="1" fontId="4" fillId="11" borderId="13" xfId="0" applyNumberFormat="1" applyFont="1" applyFill="1" applyBorder="1" applyAlignment="1" applyProtection="1">
      <alignment horizontal="center" vertical="center"/>
      <protection locked="0"/>
    </xf>
    <xf numFmtId="1" fontId="4" fillId="11" borderId="5" xfId="0" applyNumberFormat="1" applyFont="1" applyFill="1" applyBorder="1" applyAlignment="1" applyProtection="1">
      <alignment horizontal="center" vertical="center"/>
      <protection locked="0"/>
    </xf>
    <xf numFmtId="1" fontId="4" fillId="11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11" xfId="0" applyNumberFormat="1" applyFont="1" applyBorder="1" applyAlignment="1" applyProtection="1">
      <alignment horizontal="left" vertical="center"/>
      <protection locked="0"/>
    </xf>
    <xf numFmtId="0" fontId="5" fillId="0" borderId="8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" fontId="5" fillId="3" borderId="0" xfId="0" applyNumberFormat="1" applyFont="1" applyFill="1" applyBorder="1" applyAlignment="1" applyProtection="1">
      <alignment horizontal="center"/>
      <protection locked="0"/>
    </xf>
    <xf numFmtId="0" fontId="5" fillId="12" borderId="0" xfId="0" applyNumberFormat="1" applyFont="1" applyFill="1" applyBorder="1" applyAlignment="1" applyProtection="1">
      <alignment horizontal="center"/>
      <protection locked="0"/>
    </xf>
    <xf numFmtId="0" fontId="5" fillId="12" borderId="20" xfId="0" applyNumberFormat="1" applyFont="1" applyFill="1" applyBorder="1" applyAlignment="1" applyProtection="1">
      <alignment horizontal="center"/>
      <protection locked="0"/>
    </xf>
    <xf numFmtId="0" fontId="5" fillId="0" borderId="16" xfId="0" applyNumberFormat="1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left" vertical="top" wrapText="1"/>
    </xf>
    <xf numFmtId="0" fontId="5" fillId="0" borderId="15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5" fillId="16" borderId="21" xfId="0" applyNumberFormat="1" applyFont="1" applyFill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13" borderId="21" xfId="0" applyNumberFormat="1" applyFont="1" applyFill="1" applyBorder="1" applyAlignment="1">
      <alignment horizontal="center" vertical="center"/>
    </xf>
    <xf numFmtId="172" fontId="5" fillId="13" borderId="21" xfId="0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vertical="center" wrapText="1"/>
    </xf>
    <xf numFmtId="0" fontId="5" fillId="0" borderId="9" xfId="0" applyNumberFormat="1" applyFont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22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</cellXfs>
  <cellStyles count="301">
    <cellStyle name="Followed Hyperlink" xfId="138" builtinId="9" hidden="1"/>
    <cellStyle name="Followed Hyperlink" xfId="122" builtinId="9" hidden="1"/>
    <cellStyle name="Followed Hyperlink" xfId="124" builtinId="9" hidden="1"/>
    <cellStyle name="Followed Hyperlink" xfId="120" builtinId="9" hidden="1"/>
    <cellStyle name="Followed Hyperlink" xfId="128" builtinId="9" hidden="1"/>
    <cellStyle name="Followed Hyperlink" xfId="140" builtinId="9" hidden="1"/>
    <cellStyle name="Followed Hyperlink" xfId="130" builtinId="9" hidden="1"/>
    <cellStyle name="Followed Hyperlink" xfId="160" builtinId="9" hidden="1"/>
    <cellStyle name="Followed Hyperlink" xfId="148" builtinId="9" hidden="1"/>
    <cellStyle name="Followed Hyperlink" xfId="228" builtinId="9" hidden="1"/>
    <cellStyle name="Followed Hyperlink" xfId="248" builtinId="9" hidden="1"/>
    <cellStyle name="Followed Hyperlink" xfId="236" builtinId="9" hidden="1"/>
    <cellStyle name="Followed Hyperlink" xfId="224" builtinId="9" hidden="1"/>
    <cellStyle name="Followed Hyperlink" xfId="200" builtinId="9" hidden="1"/>
    <cellStyle name="Followed Hyperlink" xfId="188" builtinId="9" hidden="1"/>
    <cellStyle name="Followed Hyperlink" xfId="280" builtinId="9" hidden="1"/>
    <cellStyle name="Followed Hyperlink" xfId="74" builtinId="9" hidden="1"/>
    <cellStyle name="Followed Hyperlink" xfId="110" builtinId="9" hidden="1"/>
    <cellStyle name="Followed Hyperlink" xfId="44" builtinId="9" hidden="1"/>
    <cellStyle name="Followed Hyperlink" xfId="22" builtinId="9" hidden="1"/>
    <cellStyle name="Followed Hyperlink" xfId="62" builtinId="9" hidden="1"/>
    <cellStyle name="Followed Hyperlink" xfId="66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8" builtinId="9" hidden="1"/>
    <cellStyle name="Followed Hyperlink" xfId="90" builtinId="9" hidden="1"/>
    <cellStyle name="Followed Hyperlink" xfId="96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4" builtinId="9" hidden="1"/>
    <cellStyle name="Followed Hyperlink" xfId="70" builtinId="9" hidden="1"/>
    <cellStyle name="Followed Hyperlink" xfId="5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42" builtinId="9" hidden="1"/>
    <cellStyle name="Followed Hyperlink" xfId="46" builtinId="9" hidden="1"/>
    <cellStyle name="Followed Hyperlink" xfId="48" builtinId="9" hidden="1"/>
    <cellStyle name="Followed Hyperlink" xfId="14" builtinId="9" hidden="1"/>
    <cellStyle name="Followed Hyperlink" xfId="16" builtinId="9" hidden="1"/>
    <cellStyle name="Followed Hyperlink" xfId="40" builtinId="9" hidden="1"/>
    <cellStyle name="Followed Hyperlink" xfId="94" builtinId="9" hidden="1"/>
    <cellStyle name="Followed Hyperlink" xfId="68" builtinId="9" hidden="1"/>
    <cellStyle name="Followed Hyperlink" xfId="206" builtinId="9" hidden="1"/>
    <cellStyle name="Followed Hyperlink" xfId="182" builtinId="9" hidden="1"/>
    <cellStyle name="Followed Hyperlink" xfId="174" builtinId="9" hidden="1"/>
    <cellStyle name="Followed Hyperlink" xfId="166" builtinId="9" hidden="1"/>
    <cellStyle name="Followed Hyperlink" xfId="142" builtinId="9" hidden="1"/>
    <cellStyle name="Followed Hyperlink" xfId="118" builtinId="9" hidden="1"/>
    <cellStyle name="Followed Hyperlink" xfId="50" builtinId="9" hidden="1"/>
    <cellStyle name="Followed Hyperlink" xfId="58" builtinId="9" hidden="1"/>
    <cellStyle name="Followed Hyperlink" xfId="60" builtinId="9" hidden="1"/>
    <cellStyle name="Followed Hyperlink" xfId="134" builtinId="9" hidden="1"/>
    <cellStyle name="Followed Hyperlink" xfId="262" builtinId="9" hidden="1"/>
    <cellStyle name="Followed Hyperlink" xfId="246" builtinId="9" hidden="1"/>
    <cellStyle name="Followed Hyperlink" xfId="238" builtinId="9" hidden="1"/>
    <cellStyle name="Followed Hyperlink" xfId="214" builtinId="9" hidden="1"/>
    <cellStyle name="Followed Hyperlink" xfId="276" builtinId="9" hidden="1"/>
    <cellStyle name="Followed Hyperlink" xfId="279" builtinId="9" hidden="1"/>
    <cellStyle name="Followed Hyperlink" xfId="274" builtinId="9" hidden="1"/>
    <cellStyle name="Followed Hyperlink" xfId="268" builtinId="9" hidden="1"/>
    <cellStyle name="Followed Hyperlink" xfId="278" builtinId="9" hidden="1"/>
    <cellStyle name="Followed Hyperlink" xfId="230" builtinId="9" hidden="1"/>
    <cellStyle name="Followed Hyperlink" xfId="270" builtinId="9" hidden="1"/>
    <cellStyle name="Followed Hyperlink" xfId="52" builtinId="9" hidden="1"/>
    <cellStyle name="Followed Hyperlink" xfId="150" builtinId="9" hidden="1"/>
    <cellStyle name="Followed Hyperlink" xfId="198" builtinId="9" hidden="1"/>
    <cellStyle name="Followed Hyperlink" xfId="102" builtinId="9" hidden="1"/>
    <cellStyle name="Followed Hyperlink" xfId="38" builtinId="9" hidden="1"/>
    <cellStyle name="Followed Hyperlink" xfId="36" builtinId="9" hidden="1"/>
    <cellStyle name="Followed Hyperlink" xfId="24" builtinId="9" hidden="1"/>
    <cellStyle name="Followed Hyperlink" xfId="112" builtinId="9" hidden="1"/>
    <cellStyle name="Followed Hyperlink" xfId="98" builtinId="9" hidden="1"/>
    <cellStyle name="Followed Hyperlink" xfId="84" builtinId="9" hidden="1"/>
    <cellStyle name="Followed Hyperlink" xfId="72" builtinId="9" hidden="1"/>
    <cellStyle name="Followed Hyperlink" xfId="2" builtinId="9" hidden="1"/>
    <cellStyle name="Followed Hyperlink" xfId="158" builtinId="9" hidden="1"/>
    <cellStyle name="Followed Hyperlink" xfId="212" builtinId="9" hidden="1"/>
    <cellStyle name="Followed Hyperlink" xfId="260" builtinId="9" hidden="1"/>
    <cellStyle name="Followed Hyperlink" xfId="172" builtinId="9" hidden="1"/>
    <cellStyle name="Followed Hyperlink" xfId="116" builtinId="9" hidden="1"/>
    <cellStyle name="Followed Hyperlink" xfId="144" builtinId="9" hidden="1"/>
    <cellStyle name="Followed Hyperlink" xfId="196" builtinId="9" hidden="1"/>
    <cellStyle name="Followed Hyperlink" xfId="202" builtinId="9" hidden="1"/>
    <cellStyle name="Followed Hyperlink" xfId="210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6" builtinId="9" hidden="1"/>
    <cellStyle name="Followed Hyperlink" xfId="232" builtinId="9" hidden="1"/>
    <cellStyle name="Followed Hyperlink" xfId="234" builtinId="9" hidden="1"/>
    <cellStyle name="Followed Hyperlink" xfId="242" builtinId="9" hidden="1"/>
    <cellStyle name="Followed Hyperlink" xfId="244" builtinId="9" hidden="1"/>
    <cellStyle name="Followed Hyperlink" xfId="252" builtinId="9" hidden="1"/>
    <cellStyle name="Followed Hyperlink" xfId="256" builtinId="9" hidden="1"/>
    <cellStyle name="Followed Hyperlink" xfId="258" builtinId="9" hidden="1"/>
    <cellStyle name="Followed Hyperlink" xfId="264" builtinId="9" hidden="1"/>
    <cellStyle name="Followed Hyperlink" xfId="266" builtinId="9" hidden="1"/>
    <cellStyle name="Followed Hyperlink" xfId="208" builtinId="9" hidden="1"/>
    <cellStyle name="Followed Hyperlink" xfId="186" builtinId="9" hidden="1"/>
    <cellStyle name="Followed Hyperlink" xfId="146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62" builtinId="9" hidden="1"/>
    <cellStyle name="Followed Hyperlink" xfId="170" builtinId="9" hidden="1"/>
    <cellStyle name="Followed Hyperlink" xfId="176" builtinId="9" hidden="1"/>
    <cellStyle name="Followed Hyperlink" xfId="178" builtinId="9" hidden="1"/>
    <cellStyle name="Followed Hyperlink" xfId="164" builtinId="9" hidden="1"/>
    <cellStyle name="Followed Hyperlink" xfId="132" builtinId="9" hidden="1"/>
    <cellStyle name="Followed Hyperlink" xfId="136" builtinId="9" hidden="1"/>
    <cellStyle name="Followed Hyperlink" xfId="168" builtinId="9" hidden="1"/>
    <cellStyle name="Followed Hyperlink" xfId="250" builtinId="9" hidden="1"/>
    <cellStyle name="Followed Hyperlink" xfId="240" builtinId="9" hidden="1"/>
    <cellStyle name="Followed Hyperlink" xfId="204" builtinId="9" hidden="1"/>
    <cellStyle name="Followed Hyperlink" xfId="92" builtinId="9" hidden="1"/>
    <cellStyle name="Followed Hyperlink" xfId="82" builtinId="9" hidden="1"/>
    <cellStyle name="Followed Hyperlink" xfId="64" builtinId="9" hidden="1"/>
    <cellStyle name="Followed Hyperlink" xfId="56" builtinId="9" hidden="1"/>
    <cellStyle name="Followed Hyperlink" xfId="126" builtinId="9" hidden="1"/>
    <cellStyle name="Followed Hyperlink" xfId="190" builtinId="9" hidden="1"/>
    <cellStyle name="Followed Hyperlink" xfId="222" builtinId="9" hidden="1"/>
    <cellStyle name="Followed Hyperlink" xfId="272" builtinId="9" hidden="1"/>
    <cellStyle name="Followed Hyperlink" xfId="180" builtinId="9" hidden="1"/>
    <cellStyle name="Followed Hyperlink" xfId="184" builtinId="9" hidden="1"/>
    <cellStyle name="Followed Hyperlink" xfId="192" builtinId="9" hidden="1"/>
    <cellStyle name="Followed Hyperlink" xfId="194" builtinId="9" hidden="1"/>
    <cellStyle name="Followed Hyperlink" xfId="254" builtinId="9" hidden="1"/>
    <cellStyle name="Followed Hyperlink" xfId="20" builtinId="9" hidden="1"/>
    <cellStyle name="Followed Hyperlink" xfId="12" builtinId="9" hidden="1"/>
    <cellStyle name="Followed Hyperlink" xfId="34" builtinId="9" hidden="1"/>
    <cellStyle name="Followed Hyperlink" xfId="26" builtinId="9" hidden="1"/>
    <cellStyle name="Followed Hyperlink" xfId="86" builtinId="9" hidden="1"/>
    <cellStyle name="Followed Hyperlink" xfId="100" builtinId="9" hidden="1"/>
    <cellStyle name="Followed Hyperlink" xfId="8" builtinId="9" hidden="1"/>
    <cellStyle name="Followed Hyperlink" xfId="4" builtinId="9" hidden="1"/>
    <cellStyle name="Followed Hyperlink" xfId="10" builtinId="9" hidden="1"/>
    <cellStyle name="Followed Hyperlink" xfId="6" builtinId="9" hidden="1"/>
    <cellStyle name="Followed Hyperlink" xfId="18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Hyperlink" xfId="217" builtinId="8" hidden="1"/>
    <cellStyle name="Hyperlink" xfId="117" builtinId="8" hidden="1"/>
    <cellStyle name="Hyperlink" xfId="141" builtinId="8" hidden="1"/>
    <cellStyle name="Hyperlink" xfId="161" builtinId="8" hidden="1"/>
    <cellStyle name="Hyperlink" xfId="181" builtinId="8" hidden="1"/>
    <cellStyle name="Hyperlink" xfId="185" builtinId="8" hidden="1"/>
    <cellStyle name="Hyperlink" xfId="121" builtinId="8" hidden="1"/>
    <cellStyle name="Hyperlink" xfId="101" builtinId="8" hidden="1"/>
    <cellStyle name="Hyperlink" xfId="77" builtinId="8" hidden="1"/>
    <cellStyle name="Hyperlink" xfId="69" builtinId="8" hidden="1"/>
    <cellStyle name="Hyperlink" xfId="89" builtinId="8" hidden="1"/>
    <cellStyle name="Hyperlink" xfId="97" builtinId="8" hidden="1"/>
    <cellStyle name="Hyperlink" xfId="137" builtinId="8" hidden="1"/>
    <cellStyle name="Hyperlink" xfId="197" builtinId="8" hidden="1"/>
    <cellStyle name="Hyperlink" xfId="177" builtinId="8" hidden="1"/>
    <cellStyle name="Hyperlink" xfId="157" builtinId="8" hidden="1"/>
    <cellStyle name="Hyperlink" xfId="133" builtinId="8" hidden="1"/>
    <cellStyle name="Hyperlink" xfId="113" builtinId="8" hidden="1"/>
    <cellStyle name="Hyperlink" xfId="225" builtinId="8" hidden="1"/>
    <cellStyle name="Hyperlink" xfId="257" builtinId="8" hidden="1"/>
    <cellStyle name="Hyperlink" xfId="263" builtinId="8" hidden="1"/>
    <cellStyle name="Hyperlink" xfId="231" builtinId="8" hidden="1"/>
    <cellStyle name="Hyperlink" xfId="199" builtinId="8" hidden="1"/>
    <cellStyle name="Hyperlink" xfId="167" builtinId="8" hidden="1"/>
    <cellStyle name="Hyperlink" xfId="135" builtinId="8" hidden="1"/>
    <cellStyle name="Hyperlink" xfId="103" builtinId="8" hidden="1"/>
    <cellStyle name="Hyperlink" xfId="71" builtinId="8" hidden="1"/>
    <cellStyle name="Hyperlink" xfId="39" builtinId="8" hidden="1"/>
    <cellStyle name="Hyperlink" xfId="61" builtinId="8" hidden="1"/>
    <cellStyle name="Hyperlink" xfId="9" builtinId="8" hidden="1"/>
    <cellStyle name="Hyperlink" xfId="7" builtinId="8" hidden="1"/>
    <cellStyle name="Hyperlink" xfId="21" builtinId="8" hidden="1"/>
    <cellStyle name="Hyperlink" xfId="43" builtinId="8" hidden="1"/>
    <cellStyle name="Hyperlink" xfId="53" builtinId="8" hidden="1"/>
    <cellStyle name="Hyperlink" xfId="31" builtinId="8" hidden="1"/>
    <cellStyle name="Hyperlink" xfId="83" builtinId="8" hidden="1"/>
    <cellStyle name="Hyperlink" xfId="251" builtinId="8" hidden="1"/>
    <cellStyle name="Hyperlink" xfId="227" builtinId="8" hidden="1"/>
    <cellStyle name="Hyperlink" xfId="203" builtinId="8" hidden="1"/>
    <cellStyle name="Hyperlink" xfId="187" builtinId="8" hidden="1"/>
    <cellStyle name="Hyperlink" xfId="163" builtinId="8" hidden="1"/>
    <cellStyle name="Hyperlink" xfId="139" builtinId="8" hidden="1"/>
    <cellStyle name="Hyperlink" xfId="123" builtinId="8" hidden="1"/>
    <cellStyle name="Hyperlink" xfId="99" builtinId="8" hidden="1"/>
    <cellStyle name="Hyperlink" xfId="115" builtinId="8" hidden="1"/>
    <cellStyle name="Hyperlink" xfId="179" builtinId="8" hidden="1"/>
    <cellStyle name="Hyperlink" xfId="243" builtinId="8" hidden="1"/>
    <cellStyle name="Hyperlink" xfId="253" builtinId="8" hidden="1"/>
    <cellStyle name="Hyperlink" xfId="269" builtinId="8" hidden="1"/>
    <cellStyle name="Hyperlink" xfId="267" builtinId="8" hidden="1"/>
    <cellStyle name="Hyperlink" xfId="221" builtinId="8" hidden="1"/>
    <cellStyle name="Hyperlink" xfId="213" builtinId="8" hidden="1"/>
    <cellStyle name="Hyperlink" xfId="205" builtinId="8" hidden="1"/>
    <cellStyle name="Hyperlink" xfId="229" builtinId="8" hidden="1"/>
    <cellStyle name="Hyperlink" xfId="245" builtinId="8" hidden="1"/>
    <cellStyle name="Hyperlink" xfId="275" builtinId="8" hidden="1"/>
    <cellStyle name="Hyperlink" xfId="261" builtinId="8" hidden="1"/>
    <cellStyle name="Hyperlink" xfId="237" builtinId="8" hidden="1"/>
    <cellStyle name="Hyperlink" xfId="211" builtinId="8" hidden="1"/>
    <cellStyle name="Hyperlink" xfId="147" builtinId="8" hidden="1"/>
    <cellStyle name="Hyperlink" xfId="91" builtinId="8" hidden="1"/>
    <cellStyle name="Hyperlink" xfId="107" builtinId="8" hidden="1"/>
    <cellStyle name="Hyperlink" xfId="131" builtinId="8" hidden="1"/>
    <cellStyle name="Hyperlink" xfId="155" builtinId="8" hidden="1"/>
    <cellStyle name="Hyperlink" xfId="171" builtinId="8" hidden="1"/>
    <cellStyle name="Hyperlink" xfId="195" builtinId="8" hidden="1"/>
    <cellStyle name="Hyperlink" xfId="219" builtinId="8" hidden="1"/>
    <cellStyle name="Hyperlink" xfId="235" builtinId="8" hidden="1"/>
    <cellStyle name="Hyperlink" xfId="259" builtinId="8" hidden="1"/>
    <cellStyle name="Hyperlink" xfId="67" builtinId="8" hidden="1"/>
    <cellStyle name="Hyperlink" xfId="41" builtinId="8" hidden="1"/>
    <cellStyle name="Hyperlink" xfId="63" builtinId="8" hidden="1"/>
    <cellStyle name="Hyperlink" xfId="13" builtinId="8" hidden="1"/>
    <cellStyle name="Hyperlink" xfId="3" builtinId="8" hidden="1"/>
    <cellStyle name="Hyperlink" xfId="19" builtinId="8" hidden="1"/>
    <cellStyle name="Hyperlink" xfId="51" builtinId="8" hidden="1"/>
    <cellStyle name="Hyperlink" xfId="49" builtinId="8" hidden="1"/>
    <cellStyle name="Hyperlink" xfId="29" builtinId="8" hidden="1"/>
    <cellStyle name="Hyperlink" xfId="87" builtinId="8" hidden="1"/>
    <cellStyle name="Hyperlink" xfId="119" builtinId="8" hidden="1"/>
    <cellStyle name="Hyperlink" xfId="151" builtinId="8" hidden="1"/>
    <cellStyle name="Hyperlink" xfId="183" builtinId="8" hidden="1"/>
    <cellStyle name="Hyperlink" xfId="215" builtinId="8" hidden="1"/>
    <cellStyle name="Hyperlink" xfId="247" builtinId="8" hidden="1"/>
    <cellStyle name="Hyperlink" xfId="273" builtinId="8" hidden="1"/>
    <cellStyle name="Hyperlink" xfId="241" builtinId="8" hidden="1"/>
    <cellStyle name="Hyperlink" xfId="209" builtinId="8" hidden="1"/>
    <cellStyle name="Hyperlink" xfId="125" builtinId="8" hidden="1"/>
    <cellStyle name="Hyperlink" xfId="145" builtinId="8" hidden="1"/>
    <cellStyle name="Hyperlink" xfId="165" builtinId="8" hidden="1"/>
    <cellStyle name="Hyperlink" xfId="189" builtinId="8" hidden="1"/>
    <cellStyle name="Hyperlink" xfId="169" builtinId="8" hidden="1"/>
    <cellStyle name="Hyperlink" xfId="85" builtinId="8" hidden="1"/>
    <cellStyle name="Hyperlink" xfId="105" builtinId="8" hidden="1"/>
    <cellStyle name="Hyperlink" xfId="81" builtinId="8" hidden="1"/>
    <cellStyle name="Hyperlink" xfId="73" builtinId="8" hidden="1"/>
    <cellStyle name="Hyperlink" xfId="109" builtinId="8" hidden="1"/>
    <cellStyle name="Hyperlink" xfId="93" builtinId="8" hidden="1"/>
    <cellStyle name="Hyperlink" xfId="153" builtinId="8" hidden="1"/>
    <cellStyle name="Hyperlink" xfId="193" builtinId="8" hidden="1"/>
    <cellStyle name="Hyperlink" xfId="173" builtinId="8" hidden="1"/>
    <cellStyle name="Hyperlink" xfId="149" builtinId="8" hidden="1"/>
    <cellStyle name="Hyperlink" xfId="129" builtinId="8" hidden="1"/>
    <cellStyle name="Hyperlink" xfId="201" builtinId="8" hidden="1"/>
    <cellStyle name="Hyperlink" xfId="233" builtinId="8" hidden="1"/>
    <cellStyle name="Hyperlink" xfId="15" builtinId="8" hidden="1"/>
    <cellStyle name="Hyperlink" xfId="35" builtinId="8" hidden="1"/>
    <cellStyle name="Hyperlink" xfId="55" builtinId="8" hidden="1"/>
    <cellStyle name="Hyperlink" xfId="45" builtinId="8" hidden="1"/>
    <cellStyle name="Hyperlink" xfId="33" builtinId="8" hidden="1"/>
    <cellStyle name="Hyperlink" xfId="79" builtinId="8" hidden="1"/>
    <cellStyle name="Hyperlink" xfId="95" builtinId="8" hidden="1"/>
    <cellStyle name="Hyperlink" xfId="111" builtinId="8" hidden="1"/>
    <cellStyle name="Hyperlink" xfId="143" builtinId="8" hidden="1"/>
    <cellStyle name="Hyperlink" xfId="159" builtinId="8" hidden="1"/>
    <cellStyle name="Hyperlink" xfId="175" builtinId="8" hidden="1"/>
    <cellStyle name="Hyperlink" xfId="207" builtinId="8" hidden="1"/>
    <cellStyle name="Hyperlink" xfId="223" builtinId="8" hidden="1"/>
    <cellStyle name="Hyperlink" xfId="239" builtinId="8" hidden="1"/>
    <cellStyle name="Hyperlink" xfId="271" builtinId="8" hidden="1"/>
    <cellStyle name="Hyperlink" xfId="265" builtinId="8" hidden="1"/>
    <cellStyle name="Hyperlink" xfId="249" builtinId="8" hidden="1"/>
    <cellStyle name="Hyperlink" xfId="255" builtinId="8" hidden="1"/>
    <cellStyle name="Hyperlink" xfId="191" builtinId="8" hidden="1"/>
    <cellStyle name="Hyperlink" xfId="127" builtinId="8" hidden="1"/>
    <cellStyle name="Hyperlink" xfId="23" builtinId="8" hidden="1"/>
    <cellStyle name="Hyperlink" xfId="65" builtinId="8" hidden="1"/>
    <cellStyle name="Hyperlink" xfId="57" builtinId="8" hidden="1"/>
    <cellStyle name="Hyperlink" xfId="27" builtinId="8" hidden="1"/>
    <cellStyle name="Hyperlink" xfId="17" builtinId="8" hidden="1"/>
    <cellStyle name="Hyperlink" xfId="5" builtinId="8" hidden="1"/>
    <cellStyle name="Hyperlink" xfId="1" builtinId="8" hidden="1"/>
    <cellStyle name="Hyperlink" xfId="11" builtinId="8" hidden="1"/>
    <cellStyle name="Hyperlink" xfId="59" builtinId="8" hidden="1"/>
    <cellStyle name="Hyperlink" xfId="37" builtinId="8" hidden="1"/>
    <cellStyle name="Hyperlink" xfId="47" builtinId="8" hidden="1"/>
    <cellStyle name="Hyperlink" xfId="25" builtinId="8" hidden="1"/>
    <cellStyle name="Hyperlink" xfId="75" builtinId="8" hidden="1"/>
    <cellStyle name="Hyperlink" xfId="277" builtinId="8"/>
    <cellStyle name="Normal" xfId="0" builtinId="0"/>
  </cellStyles>
  <dxfs count="0"/>
  <tableStyles count="0" defaultTableStyle="TableStyleMedium9" defaultPivotStyle="PivotStyleMedium7"/>
  <colors>
    <mruColors>
      <color rgb="FFE8E5E6"/>
      <color rgb="FFFFE699"/>
      <color rgb="FF58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1410478</xdr:colOff>
      <xdr:row>0</xdr:row>
      <xdr:rowOff>89158</xdr:rowOff>
    </xdr:from>
    <xdr:to>
      <xdr:col>2</xdr:col>
      <xdr:colOff>4509797</xdr:colOff>
      <xdr:row>4</xdr:row>
      <xdr:rowOff>229027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CA9A16-E952-314F-8397-041CE3E4F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743" y="89158"/>
          <a:ext cx="3099319" cy="143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dress@company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179"/>
  <sheetViews>
    <sheetView tabSelected="1" topLeftCell="D43" zoomScale="98" zoomScaleNormal="98" workbookViewId="0">
      <selection activeCell="G61" sqref="G61"/>
    </sheetView>
  </sheetViews>
  <sheetFormatPr defaultColWidth="10.88671875" defaultRowHeight="15.75"/>
  <cols>
    <col min="1" max="1" width="3.6640625" style="87" customWidth="1"/>
    <col min="2" max="2" width="16" style="130" customWidth="1"/>
    <col min="3" max="3" width="90.6640625" style="131" customWidth="1"/>
    <col min="4" max="4" width="32.44140625" style="132" customWidth="1"/>
    <col min="5" max="5" width="49.6640625" style="132" customWidth="1"/>
    <col min="6" max="6" width="29.88671875" style="12" customWidth="1"/>
    <col min="7" max="7" width="35" style="12" customWidth="1"/>
    <col min="8" max="8" width="36.33203125" style="12" customWidth="1"/>
    <col min="9" max="9" width="32.88671875" style="12" customWidth="1"/>
    <col min="10" max="16384" width="10.88671875" style="12"/>
  </cols>
  <sheetData>
    <row r="1" spans="1:9" ht="24.95" customHeight="1">
      <c r="B1" s="88"/>
      <c r="C1" s="89"/>
      <c r="D1" s="90"/>
      <c r="E1" s="90"/>
      <c r="F1" s="88"/>
      <c r="G1" s="88"/>
    </row>
    <row r="2" spans="1:9" ht="24.95" customHeight="1">
      <c r="B2" s="88"/>
      <c r="C2" s="89"/>
      <c r="D2" s="90"/>
      <c r="E2" s="90"/>
      <c r="F2" s="88"/>
      <c r="G2" s="88"/>
    </row>
    <row r="3" spans="1:9" ht="24.95" customHeight="1">
      <c r="B3" s="88"/>
      <c r="C3" s="89"/>
      <c r="D3" s="90"/>
      <c r="E3" s="90"/>
      <c r="F3" s="88"/>
      <c r="G3" s="88"/>
    </row>
    <row r="4" spans="1:9" ht="24.95" customHeight="1">
      <c r="B4" s="88"/>
      <c r="C4" s="89"/>
      <c r="D4" s="90"/>
      <c r="E4" s="90"/>
      <c r="F4" s="88"/>
      <c r="G4" s="88"/>
    </row>
    <row r="5" spans="1:9" ht="24.95" customHeight="1">
      <c r="B5" s="88"/>
      <c r="C5" s="89"/>
      <c r="D5" s="90"/>
      <c r="E5" s="90"/>
      <c r="F5" s="88"/>
      <c r="G5" s="88"/>
    </row>
    <row r="6" spans="1:9" ht="23.25">
      <c r="A6" s="92"/>
      <c r="B6" s="319" t="s">
        <v>29</v>
      </c>
      <c r="C6" s="319"/>
      <c r="D6" s="90"/>
      <c r="E6" s="90"/>
      <c r="F6" s="88"/>
      <c r="G6" s="88"/>
    </row>
    <row r="7" spans="1:9" ht="18">
      <c r="A7" s="92"/>
      <c r="B7" s="93"/>
      <c r="C7" s="88"/>
      <c r="D7" s="90"/>
      <c r="E7" s="90"/>
      <c r="F7" s="88"/>
      <c r="G7" s="88"/>
    </row>
    <row r="8" spans="1:9" ht="21.95" customHeight="1">
      <c r="A8" s="88"/>
      <c r="B8" s="153" t="s">
        <v>0</v>
      </c>
      <c r="C8" s="195" t="s">
        <v>1</v>
      </c>
      <c r="D8" s="94"/>
      <c r="E8" s="94"/>
      <c r="F8" s="94"/>
      <c r="G8" s="94"/>
    </row>
    <row r="9" spans="1:9" ht="21.95" customHeight="1">
      <c r="A9" s="88"/>
      <c r="B9" s="153" t="s">
        <v>2</v>
      </c>
      <c r="C9" s="196" t="s">
        <v>17</v>
      </c>
      <c r="D9" s="94"/>
      <c r="E9" s="94"/>
      <c r="F9" s="94"/>
      <c r="G9" s="94"/>
    </row>
    <row r="10" spans="1:9" ht="21.95" customHeight="1">
      <c r="A10" s="88"/>
      <c r="B10" s="153" t="s">
        <v>3</v>
      </c>
      <c r="C10" s="197" t="s">
        <v>4</v>
      </c>
      <c r="D10" s="94"/>
      <c r="E10" s="94"/>
      <c r="F10" s="94"/>
      <c r="G10" s="94"/>
    </row>
    <row r="11" spans="1:9" ht="21.95" customHeight="1">
      <c r="A11" s="88"/>
      <c r="B11" s="153" t="s">
        <v>5</v>
      </c>
      <c r="C11" s="198" t="s">
        <v>6</v>
      </c>
      <c r="D11" s="94"/>
      <c r="E11" s="94"/>
      <c r="F11" s="94"/>
      <c r="G11" s="94"/>
    </row>
    <row r="12" spans="1:9">
      <c r="B12" s="91"/>
      <c r="C12" s="89"/>
      <c r="D12" s="90"/>
      <c r="E12" s="90"/>
      <c r="F12" s="88"/>
      <c r="G12" s="88"/>
    </row>
    <row r="13" spans="1:9" s="96" customFormat="1" ht="18">
      <c r="A13" s="87"/>
      <c r="B13" s="320" t="s">
        <v>18</v>
      </c>
      <c r="C13" s="320"/>
      <c r="D13" s="90"/>
      <c r="E13" s="90"/>
      <c r="F13" s="88"/>
      <c r="G13" s="94"/>
      <c r="H13" s="95"/>
      <c r="I13" s="95"/>
    </row>
    <row r="14" spans="1:9" s="96" customFormat="1" ht="16.5" thickBot="1">
      <c r="A14" s="87"/>
      <c r="B14" s="133"/>
      <c r="C14" s="134"/>
      <c r="D14" s="90"/>
      <c r="E14" s="90"/>
      <c r="F14" s="88"/>
      <c r="G14" s="94"/>
      <c r="H14" s="95"/>
      <c r="I14" s="95"/>
    </row>
    <row r="15" spans="1:9" s="96" customFormat="1" ht="18.75" thickBot="1">
      <c r="A15" s="87"/>
      <c r="B15" s="185" t="s">
        <v>111</v>
      </c>
      <c r="C15" s="154"/>
      <c r="D15" s="90"/>
      <c r="E15" s="90"/>
      <c r="F15" s="88"/>
      <c r="G15" s="94"/>
      <c r="H15" s="95"/>
      <c r="I15" s="95"/>
    </row>
    <row r="16" spans="1:9">
      <c r="A16" s="97"/>
      <c r="B16" s="190" t="str">
        <f>HYPERLINK("[070-RFP Appendix 1 PYRO specifications-181210.xlsx]B43","1")</f>
        <v>1</v>
      </c>
      <c r="C16" s="297" t="s">
        <v>112</v>
      </c>
      <c r="D16" s="298">
        <f>G43</f>
        <v>0</v>
      </c>
      <c r="E16" s="90"/>
      <c r="F16" s="88"/>
      <c r="G16" s="94"/>
      <c r="H16" s="98"/>
      <c r="I16" s="98"/>
    </row>
    <row r="17" spans="1:8">
      <c r="A17" s="97"/>
      <c r="B17" s="163" t="str">
        <f>HYPERLINK("[070-RFP Appendix 1 PYRO specifications-181210.xlsx]B54","2")</f>
        <v>2</v>
      </c>
      <c r="C17" s="299" t="s">
        <v>114</v>
      </c>
      <c r="D17" s="300">
        <f>G54</f>
        <v>0</v>
      </c>
      <c r="E17" s="88"/>
      <c r="F17" s="88"/>
      <c r="G17" s="88"/>
    </row>
    <row r="18" spans="1:8">
      <c r="A18" s="97"/>
      <c r="B18" s="163" t="str">
        <f>HYPERLINK("[070-RFP Appendix 1 PYRO specifications-181210.xlsx]B67","3")</f>
        <v>3</v>
      </c>
      <c r="C18" s="299" t="s">
        <v>120</v>
      </c>
      <c r="D18" s="300">
        <f>G67</f>
        <v>0</v>
      </c>
      <c r="E18" s="88"/>
      <c r="F18" s="88"/>
      <c r="G18" s="88"/>
    </row>
    <row r="19" spans="1:8">
      <c r="A19" s="97"/>
      <c r="B19" s="163" t="str">
        <f>HYPERLINK("[070-RFP Appendix 1 PYRO specifications-181210.xlsx]B79","4")</f>
        <v>4</v>
      </c>
      <c r="C19" s="299" t="s">
        <v>125</v>
      </c>
      <c r="D19" s="300">
        <f>G79</f>
        <v>0</v>
      </c>
      <c r="E19" s="88"/>
      <c r="F19" s="88"/>
      <c r="G19" s="88"/>
    </row>
    <row r="20" spans="1:8">
      <c r="A20" s="97"/>
      <c r="B20" s="163" t="str">
        <f>HYPERLINK("[070-RFP Appendix 1 PYRO specifications-181210.xlsx]B92","5")</f>
        <v>5</v>
      </c>
      <c r="C20" s="299" t="s">
        <v>129</v>
      </c>
      <c r="D20" s="300">
        <f>G92</f>
        <v>0</v>
      </c>
      <c r="E20" s="88"/>
      <c r="F20" s="88"/>
      <c r="G20" s="88"/>
    </row>
    <row r="21" spans="1:8">
      <c r="A21" s="97"/>
      <c r="B21" s="163" t="str">
        <f>HYPERLINK("[070-RFP Appendix 1 PYRO specifications-181210.xlsx]B105","6")</f>
        <v>6</v>
      </c>
      <c r="C21" s="301" t="s">
        <v>196</v>
      </c>
      <c r="D21" s="300">
        <f>G105</f>
        <v>0</v>
      </c>
      <c r="E21" s="88"/>
      <c r="F21" s="88"/>
      <c r="G21" s="88"/>
    </row>
    <row r="22" spans="1:8" s="96" customFormat="1">
      <c r="A22" s="87"/>
      <c r="B22" s="163" t="str">
        <f>HYPERLINK("[070-RFP Appendix 1 PYRO specifications-181210.xlsx]B115","7")</f>
        <v>7</v>
      </c>
      <c r="C22" s="302" t="s">
        <v>140</v>
      </c>
      <c r="D22" s="303">
        <f>G115</f>
        <v>0</v>
      </c>
      <c r="E22" s="88"/>
      <c r="F22" s="88"/>
      <c r="G22" s="88"/>
    </row>
    <row r="23" spans="1:8" s="96" customFormat="1">
      <c r="A23" s="87"/>
      <c r="B23" s="163" t="str">
        <f>HYPERLINK("[070-RFP Appendix 1 PYRO specifications-181210.xlsx]B148","8")</f>
        <v>8</v>
      </c>
      <c r="C23" s="304" t="s">
        <v>198</v>
      </c>
      <c r="D23" s="300">
        <f>H148</f>
        <v>0</v>
      </c>
      <c r="E23" s="88"/>
      <c r="F23" s="88"/>
      <c r="G23" s="88"/>
    </row>
    <row r="24" spans="1:8" s="96" customFormat="1">
      <c r="A24" s="87"/>
      <c r="B24" s="163" t="str">
        <f>HYPERLINK("[070-RFP Appendix 1 PYRO specifications-181210.xlsx]B163","9")</f>
        <v>9</v>
      </c>
      <c r="C24" s="304" t="s">
        <v>197</v>
      </c>
      <c r="D24" s="300">
        <f>G163</f>
        <v>0</v>
      </c>
      <c r="E24" s="88"/>
      <c r="F24" s="88"/>
      <c r="G24" s="88"/>
    </row>
    <row r="25" spans="1:8" s="96" customFormat="1">
      <c r="A25" s="87"/>
      <c r="B25" s="163" t="str">
        <f>HYPERLINK("[070-RFP Appendix 1 PYRO specifications-181210.xlsx]B166","10")</f>
        <v>10</v>
      </c>
      <c r="C25" s="304" t="s">
        <v>7</v>
      </c>
      <c r="D25" s="300">
        <f>G166</f>
        <v>0</v>
      </c>
      <c r="E25" s="88"/>
      <c r="F25" s="88"/>
      <c r="G25" s="88"/>
    </row>
    <row r="26" spans="1:8" s="96" customFormat="1">
      <c r="A26" s="87"/>
      <c r="B26" s="91"/>
      <c r="C26" s="100"/>
      <c r="D26" s="104"/>
      <c r="E26" s="88"/>
      <c r="F26" s="88"/>
      <c r="G26" s="88"/>
    </row>
    <row r="27" spans="1:8" s="96" customFormat="1" ht="16.5" thickBot="1">
      <c r="A27" s="87"/>
      <c r="B27" s="91"/>
      <c r="C27" s="305"/>
      <c r="D27" s="306"/>
      <c r="E27" s="88"/>
      <c r="F27" s="88"/>
      <c r="G27" s="88"/>
    </row>
    <row r="28" spans="1:8" s="140" customFormat="1" ht="18.75" thickBot="1">
      <c r="A28" s="137"/>
      <c r="B28" s="184" t="s">
        <v>215</v>
      </c>
      <c r="C28" s="307"/>
      <c r="D28" s="308"/>
      <c r="E28" s="135"/>
      <c r="F28" s="138"/>
      <c r="G28" s="138"/>
      <c r="H28" s="139"/>
    </row>
    <row r="29" spans="1:8" s="136" customFormat="1">
      <c r="A29" s="141"/>
      <c r="B29" s="152" t="str">
        <f>HYPERLINK("[070-RFP Appendix 1 PYRO specifications-181210.xlsx]B175","11")</f>
        <v>11</v>
      </c>
      <c r="C29" s="309" t="s">
        <v>105</v>
      </c>
      <c r="D29" s="300">
        <f>F175</f>
        <v>0</v>
      </c>
      <c r="E29" s="135"/>
      <c r="F29" s="135"/>
      <c r="G29" s="138"/>
    </row>
    <row r="30" spans="1:8" s="136" customFormat="1">
      <c r="A30" s="141"/>
      <c r="B30" s="148" t="str">
        <f>HYPERLINK("[070-RFP Appendix 1 PYRO specifications-181210.xlsx]B175","12")</f>
        <v>12</v>
      </c>
      <c r="C30" s="310" t="s">
        <v>34</v>
      </c>
      <c r="D30" s="300">
        <f>F177</f>
        <v>0</v>
      </c>
      <c r="E30" s="135"/>
      <c r="F30" s="135"/>
      <c r="G30" s="138"/>
    </row>
    <row r="31" spans="1:8">
      <c r="B31" s="91"/>
      <c r="C31" s="101"/>
      <c r="D31" s="90"/>
      <c r="E31" s="90"/>
      <c r="F31" s="88"/>
      <c r="G31" s="138"/>
    </row>
    <row r="32" spans="1:8" ht="18">
      <c r="B32" s="155"/>
      <c r="C32" s="156" t="s">
        <v>19</v>
      </c>
      <c r="D32" s="157"/>
      <c r="E32" s="157"/>
      <c r="F32" s="88"/>
      <c r="G32" s="138"/>
    </row>
    <row r="33" spans="1:7">
      <c r="B33" s="91"/>
      <c r="C33" s="102"/>
      <c r="D33" s="90"/>
      <c r="E33" s="90"/>
      <c r="F33" s="88"/>
      <c r="G33" s="88"/>
    </row>
    <row r="34" spans="1:7" ht="18">
      <c r="B34" s="186"/>
      <c r="C34" s="187" t="str">
        <f>B15</f>
        <v>PYRO</v>
      </c>
      <c r="D34" s="188"/>
      <c r="E34" s="189"/>
      <c r="F34" s="88"/>
      <c r="G34" s="88"/>
    </row>
    <row r="35" spans="1:7">
      <c r="B35" s="91"/>
      <c r="C35" s="102"/>
      <c r="D35" s="90"/>
      <c r="E35" s="90"/>
      <c r="F35" s="88"/>
      <c r="G35" s="88"/>
    </row>
    <row r="36" spans="1:7">
      <c r="B36" s="91"/>
      <c r="C36" s="89"/>
      <c r="D36" s="90"/>
      <c r="E36" s="90"/>
      <c r="F36" s="88"/>
      <c r="G36" s="88"/>
    </row>
    <row r="37" spans="1:7">
      <c r="B37" s="199" t="str">
        <f>HYPERLINK("[070-RFP Appendix 1 PYRO specifications-181210.xlsx]B16","1")</f>
        <v>1</v>
      </c>
      <c r="C37" s="200" t="s">
        <v>112</v>
      </c>
      <c r="D37" s="201"/>
      <c r="E37" s="201"/>
      <c r="F37" s="201"/>
      <c r="G37" s="201"/>
    </row>
    <row r="38" spans="1:7" s="88" customFormat="1">
      <c r="A38" s="87"/>
      <c r="B38" s="202"/>
      <c r="C38" s="203"/>
      <c r="D38" s="204"/>
      <c r="E38" s="204"/>
      <c r="F38" s="205"/>
      <c r="G38" s="205"/>
    </row>
    <row r="39" spans="1:7" s="110" customFormat="1">
      <c r="A39" s="87"/>
      <c r="B39" s="206"/>
      <c r="C39" s="207"/>
      <c r="D39" s="208" t="s">
        <v>8</v>
      </c>
      <c r="E39" s="208" t="s">
        <v>39</v>
      </c>
      <c r="F39" s="209" t="s">
        <v>9</v>
      </c>
      <c r="G39" s="210" t="s">
        <v>10</v>
      </c>
    </row>
    <row r="40" spans="1:7" ht="15" customHeight="1">
      <c r="B40" s="211" t="s">
        <v>20</v>
      </c>
      <c r="C40" s="212" t="s">
        <v>113</v>
      </c>
      <c r="D40" s="213">
        <v>1</v>
      </c>
      <c r="E40" s="214"/>
      <c r="F40" s="215"/>
      <c r="G40" s="216">
        <f t="shared" ref="G40" si="0">D40*F40</f>
        <v>0</v>
      </c>
    </row>
    <row r="41" spans="1:7">
      <c r="B41" s="217"/>
      <c r="C41" s="218" t="s">
        <v>118</v>
      </c>
      <c r="D41" s="219"/>
      <c r="E41" s="220"/>
      <c r="F41" s="221"/>
      <c r="G41" s="222">
        <f>SUM(G40:G40)</f>
        <v>0</v>
      </c>
    </row>
    <row r="42" spans="1:7" s="88" customFormat="1">
      <c r="A42" s="87"/>
      <c r="B42" s="202"/>
      <c r="C42" s="223"/>
      <c r="D42" s="204"/>
      <c r="E42" s="204"/>
      <c r="F42" s="224"/>
      <c r="G42" s="225"/>
    </row>
    <row r="43" spans="1:7">
      <c r="B43" s="217" t="s">
        <v>21</v>
      </c>
      <c r="C43" s="226" t="s">
        <v>106</v>
      </c>
      <c r="D43" s="219"/>
      <c r="E43" s="219"/>
      <c r="F43" s="219"/>
      <c r="G43" s="227">
        <f>G41</f>
        <v>0</v>
      </c>
    </row>
    <row r="44" spans="1:7" s="88" customFormat="1">
      <c r="A44" s="87"/>
      <c r="B44" s="91"/>
      <c r="C44" s="112"/>
      <c r="D44" s="90"/>
      <c r="E44" s="90"/>
    </row>
    <row r="45" spans="1:7" s="88" customFormat="1">
      <c r="A45" s="87"/>
      <c r="B45" s="91"/>
      <c r="C45" s="112"/>
      <c r="D45" s="90"/>
      <c r="E45" s="90"/>
    </row>
    <row r="46" spans="1:7" s="88" customFormat="1">
      <c r="A46" s="87"/>
      <c r="B46" s="91"/>
      <c r="C46" s="112"/>
      <c r="D46" s="90"/>
      <c r="E46" s="90"/>
    </row>
    <row r="47" spans="1:7">
      <c r="B47" s="142" t="str">
        <f>HYPERLINK("[070-RFP Appendix 1 PYRO specifications-181210.xlsx]B17","2")</f>
        <v>2</v>
      </c>
      <c r="C47" s="105" t="s">
        <v>114</v>
      </c>
      <c r="D47" s="106"/>
      <c r="E47" s="106"/>
      <c r="F47" s="106"/>
      <c r="G47" s="106"/>
    </row>
    <row r="48" spans="1:7" s="88" customFormat="1">
      <c r="A48" s="87"/>
      <c r="B48" s="91"/>
      <c r="C48" s="112"/>
      <c r="D48" s="90"/>
      <c r="E48" s="90"/>
    </row>
    <row r="49" spans="1:7" s="110" customFormat="1">
      <c r="A49" s="87"/>
      <c r="B49" s="276"/>
      <c r="C49" s="207" t="s">
        <v>119</v>
      </c>
      <c r="D49" s="208" t="s">
        <v>8</v>
      </c>
      <c r="E49" s="208" t="s">
        <v>39</v>
      </c>
      <c r="F49" s="268" t="s">
        <v>9</v>
      </c>
      <c r="G49" s="143" t="s">
        <v>10</v>
      </c>
    </row>
    <row r="50" spans="1:7" s="110" customFormat="1">
      <c r="A50" s="87"/>
      <c r="B50" s="287" t="s">
        <v>22</v>
      </c>
      <c r="C50" s="292" t="s">
        <v>115</v>
      </c>
      <c r="D50" s="228">
        <v>50</v>
      </c>
      <c r="E50" s="229"/>
      <c r="F50" s="215"/>
      <c r="G50" s="230">
        <f t="shared" ref="G50:G51" si="1">D50*F50</f>
        <v>0</v>
      </c>
    </row>
    <row r="51" spans="1:7" s="110" customFormat="1">
      <c r="A51" s="87"/>
      <c r="B51" s="287" t="s">
        <v>23</v>
      </c>
      <c r="C51" s="260" t="s">
        <v>116</v>
      </c>
      <c r="D51" s="228">
        <v>1</v>
      </c>
      <c r="E51" s="229"/>
      <c r="F51" s="215"/>
      <c r="G51" s="215">
        <f t="shared" si="1"/>
        <v>0</v>
      </c>
    </row>
    <row r="52" spans="1:7">
      <c r="B52" s="293"/>
      <c r="C52" s="294" t="s">
        <v>117</v>
      </c>
      <c r="D52" s="231"/>
      <c r="E52" s="231"/>
      <c r="F52" s="232"/>
      <c r="G52" s="233">
        <f>SUM(G50:G51)</f>
        <v>0</v>
      </c>
    </row>
    <row r="53" spans="1:7" s="104" customFormat="1">
      <c r="A53" s="87"/>
      <c r="B53" s="202"/>
      <c r="C53" s="281"/>
      <c r="D53" s="204"/>
      <c r="E53" s="204"/>
      <c r="F53" s="234"/>
      <c r="G53" s="234"/>
    </row>
    <row r="54" spans="1:7">
      <c r="B54" s="295" t="s">
        <v>35</v>
      </c>
      <c r="C54" s="296" t="s">
        <v>11</v>
      </c>
      <c r="D54" s="235"/>
      <c r="E54" s="235"/>
      <c r="F54" s="235"/>
      <c r="G54" s="227">
        <f>G52</f>
        <v>0</v>
      </c>
    </row>
    <row r="55" spans="1:7" s="88" customFormat="1">
      <c r="A55" s="87"/>
      <c r="B55" s="91"/>
      <c r="C55" s="112"/>
      <c r="D55" s="90"/>
      <c r="E55" s="90"/>
    </row>
    <row r="56" spans="1:7" s="88" customFormat="1">
      <c r="A56" s="87"/>
      <c r="B56" s="91"/>
      <c r="C56" s="112"/>
      <c r="D56" s="90"/>
      <c r="E56" s="90"/>
    </row>
    <row r="57" spans="1:7" s="88" customFormat="1">
      <c r="A57" s="87"/>
      <c r="B57" s="91"/>
      <c r="C57" s="112"/>
      <c r="D57" s="90"/>
      <c r="E57" s="90"/>
    </row>
    <row r="58" spans="1:7">
      <c r="B58" s="142" t="str">
        <f>HYPERLINK("[070-RFP Appendix 1 PYRO specifications-181210.xlsx]B18","3")</f>
        <v>3</v>
      </c>
      <c r="C58" s="105" t="s">
        <v>120</v>
      </c>
      <c r="D58" s="106"/>
      <c r="E58" s="106"/>
      <c r="F58" s="106"/>
      <c r="G58" s="106"/>
    </row>
    <row r="59" spans="1:7" s="88" customFormat="1">
      <c r="A59" s="87"/>
      <c r="B59" s="265"/>
      <c r="C59" s="286"/>
      <c r="D59" s="264"/>
      <c r="E59" s="264"/>
      <c r="F59" s="205"/>
    </row>
    <row r="60" spans="1:7" s="110" customFormat="1">
      <c r="A60" s="87"/>
      <c r="B60" s="276"/>
      <c r="C60" s="207" t="s">
        <v>119</v>
      </c>
      <c r="D60" s="208" t="s">
        <v>8</v>
      </c>
      <c r="E60" s="208" t="s">
        <v>39</v>
      </c>
      <c r="F60" s="208" t="s">
        <v>9</v>
      </c>
      <c r="G60" s="143" t="s">
        <v>10</v>
      </c>
    </row>
    <row r="61" spans="1:7">
      <c r="B61" s="287" t="s">
        <v>24</v>
      </c>
      <c r="C61" s="288" t="s">
        <v>121</v>
      </c>
      <c r="D61" s="289">
        <v>4</v>
      </c>
      <c r="E61" s="290"/>
      <c r="F61" s="291"/>
      <c r="G61" s="145">
        <f t="shared" ref="G61:G64" si="2">D61*F61</f>
        <v>0</v>
      </c>
    </row>
    <row r="62" spans="1:7">
      <c r="B62" s="287" t="s">
        <v>30</v>
      </c>
      <c r="C62" s="288" t="s">
        <v>214</v>
      </c>
      <c r="D62" s="289">
        <v>50</v>
      </c>
      <c r="E62" s="261"/>
      <c r="F62" s="246"/>
      <c r="G62" s="145">
        <f t="shared" si="2"/>
        <v>0</v>
      </c>
    </row>
    <row r="63" spans="1:7">
      <c r="B63" s="287" t="s">
        <v>36</v>
      </c>
      <c r="C63" s="288" t="s">
        <v>122</v>
      </c>
      <c r="D63" s="289">
        <v>6</v>
      </c>
      <c r="E63" s="290"/>
      <c r="F63" s="246"/>
      <c r="G63" s="144">
        <f t="shared" si="2"/>
        <v>0</v>
      </c>
    </row>
    <row r="64" spans="1:7">
      <c r="B64" s="287" t="s">
        <v>37</v>
      </c>
      <c r="C64" s="288" t="s">
        <v>123</v>
      </c>
      <c r="D64" s="289">
        <v>1</v>
      </c>
      <c r="E64" s="290"/>
      <c r="F64" s="246"/>
      <c r="G64" s="145">
        <f t="shared" si="2"/>
        <v>0</v>
      </c>
    </row>
    <row r="65" spans="1:8">
      <c r="B65" s="272"/>
      <c r="C65" s="262" t="s">
        <v>124</v>
      </c>
      <c r="D65" s="240"/>
      <c r="E65" s="241"/>
      <c r="F65" s="232"/>
      <c r="G65" s="149">
        <f>SUM(G61:G64)</f>
        <v>0</v>
      </c>
    </row>
    <row r="66" spans="1:8">
      <c r="B66" s="202"/>
      <c r="C66" s="281"/>
      <c r="D66" s="204"/>
      <c r="E66" s="204"/>
      <c r="F66" s="234"/>
      <c r="G66" s="104"/>
    </row>
    <row r="67" spans="1:8">
      <c r="B67" s="114" t="s">
        <v>37</v>
      </c>
      <c r="C67" s="115" t="s">
        <v>12</v>
      </c>
      <c r="D67" s="116"/>
      <c r="E67" s="116"/>
      <c r="F67" s="116"/>
      <c r="G67" s="146">
        <v>0</v>
      </c>
    </row>
    <row r="68" spans="1:8" s="88" customFormat="1">
      <c r="A68" s="87"/>
      <c r="B68" s="91"/>
      <c r="C68" s="112"/>
      <c r="D68" s="90"/>
      <c r="E68" s="90"/>
    </row>
    <row r="69" spans="1:8" s="88" customFormat="1">
      <c r="A69" s="87"/>
      <c r="B69" s="91"/>
      <c r="C69" s="112"/>
      <c r="D69" s="90"/>
      <c r="E69" s="90"/>
    </row>
    <row r="70" spans="1:8" s="88" customFormat="1">
      <c r="A70" s="87"/>
      <c r="B70" s="91"/>
      <c r="C70" s="112"/>
      <c r="D70" s="90"/>
      <c r="E70" s="90"/>
    </row>
    <row r="71" spans="1:8">
      <c r="B71" s="142" t="str">
        <f>HYPERLINK("[070-RFP Appendix 1 PYRO specifications-181210.xlsx]B19","4")</f>
        <v>4</v>
      </c>
      <c r="C71" s="105" t="s">
        <v>125</v>
      </c>
      <c r="D71" s="106"/>
      <c r="E71" s="106"/>
      <c r="F71" s="106"/>
      <c r="G71" s="118"/>
    </row>
    <row r="72" spans="1:8" s="119" customFormat="1">
      <c r="A72" s="87"/>
      <c r="B72" s="87"/>
      <c r="C72" s="151"/>
      <c r="D72" s="92"/>
      <c r="E72" s="92"/>
      <c r="F72" s="92"/>
      <c r="G72" s="92"/>
    </row>
    <row r="73" spans="1:8" s="110" customFormat="1">
      <c r="A73" s="87"/>
      <c r="B73" s="113"/>
      <c r="C73" s="107" t="s">
        <v>119</v>
      </c>
      <c r="D73" s="108" t="s">
        <v>8</v>
      </c>
      <c r="E73" s="108" t="s">
        <v>39</v>
      </c>
      <c r="F73" s="108" t="s">
        <v>9</v>
      </c>
      <c r="G73" s="143" t="s">
        <v>10</v>
      </c>
    </row>
    <row r="74" spans="1:8">
      <c r="B74" s="120" t="s">
        <v>25</v>
      </c>
      <c r="C74" s="212" t="s">
        <v>126</v>
      </c>
      <c r="D74" s="236">
        <v>50</v>
      </c>
      <c r="E74" s="237"/>
      <c r="F74" s="238"/>
      <c r="G74" s="215">
        <f t="shared" ref="G74:G76" si="3">D74*F74</f>
        <v>0</v>
      </c>
    </row>
    <row r="75" spans="1:8">
      <c r="B75" s="120" t="s">
        <v>33</v>
      </c>
      <c r="C75" s="243" t="s">
        <v>127</v>
      </c>
      <c r="D75" s="239">
        <v>1</v>
      </c>
      <c r="E75" s="237"/>
      <c r="F75" s="215"/>
      <c r="G75" s="215">
        <f t="shared" si="3"/>
        <v>0</v>
      </c>
    </row>
    <row r="76" spans="1:8">
      <c r="B76" s="120" t="s">
        <v>38</v>
      </c>
      <c r="C76" s="282" t="s">
        <v>116</v>
      </c>
      <c r="D76" s="236">
        <v>1</v>
      </c>
      <c r="E76" s="237"/>
      <c r="F76" s="215"/>
      <c r="G76" s="215">
        <f t="shared" si="3"/>
        <v>0</v>
      </c>
    </row>
    <row r="77" spans="1:8">
      <c r="B77" s="117"/>
      <c r="C77" s="262" t="s">
        <v>128</v>
      </c>
      <c r="D77" s="240"/>
      <c r="E77" s="241"/>
      <c r="F77" s="232"/>
      <c r="G77" s="242">
        <f>SUM(G74:G76)</f>
        <v>0</v>
      </c>
      <c r="H77" s="121"/>
    </row>
    <row r="78" spans="1:8">
      <c r="B78" s="91"/>
      <c r="C78" s="263"/>
      <c r="D78" s="264"/>
      <c r="E78" s="264"/>
      <c r="F78" s="205"/>
      <c r="G78" s="88"/>
    </row>
    <row r="79" spans="1:8">
      <c r="B79" s="122" t="s">
        <v>45</v>
      </c>
      <c r="C79" s="283" t="s">
        <v>13</v>
      </c>
      <c r="D79" s="284"/>
      <c r="E79" s="285"/>
      <c r="F79" s="284"/>
      <c r="G79" s="147">
        <f>G77</f>
        <v>0</v>
      </c>
    </row>
    <row r="80" spans="1:8" s="88" customFormat="1">
      <c r="A80" s="87"/>
      <c r="B80" s="91"/>
      <c r="C80" s="89"/>
      <c r="D80" s="90"/>
      <c r="E80" s="90"/>
    </row>
    <row r="81" spans="1:7" s="88" customFormat="1">
      <c r="A81" s="87"/>
      <c r="B81" s="91"/>
      <c r="C81" s="89"/>
      <c r="D81" s="90"/>
      <c r="E81" s="90"/>
    </row>
    <row r="82" spans="1:7" s="88" customFormat="1">
      <c r="A82" s="87"/>
      <c r="B82" s="91"/>
      <c r="C82" s="89"/>
      <c r="D82" s="90"/>
      <c r="E82" s="90"/>
    </row>
    <row r="83" spans="1:7">
      <c r="B83" s="142" t="str">
        <f>HYPERLINK("[070-RFP Appendix 1 PYRO specifications-181210.xlsx]B20","5")</f>
        <v>5</v>
      </c>
      <c r="C83" s="105" t="s">
        <v>129</v>
      </c>
      <c r="D83" s="106"/>
      <c r="E83" s="106"/>
      <c r="F83" s="106"/>
      <c r="G83" s="118"/>
    </row>
    <row r="84" spans="1:7">
      <c r="B84" s="91"/>
      <c r="C84" s="89"/>
      <c r="D84" s="90"/>
      <c r="E84" s="90"/>
      <c r="F84" s="88"/>
      <c r="G84" s="88"/>
    </row>
    <row r="85" spans="1:7" s="110" customFormat="1">
      <c r="A85" s="87"/>
      <c r="B85" s="276"/>
      <c r="C85" s="207" t="s">
        <v>119</v>
      </c>
      <c r="D85" s="208" t="s">
        <v>8</v>
      </c>
      <c r="E85" s="208" t="s">
        <v>39</v>
      </c>
      <c r="F85" s="210" t="s">
        <v>9</v>
      </c>
      <c r="G85" s="143" t="s">
        <v>10</v>
      </c>
    </row>
    <row r="86" spans="1:7">
      <c r="B86" s="277" t="s">
        <v>40</v>
      </c>
      <c r="C86" s="243" t="s">
        <v>130</v>
      </c>
      <c r="D86" s="244">
        <v>8</v>
      </c>
      <c r="E86" s="237"/>
      <c r="F86" s="245"/>
      <c r="G86" s="215">
        <f t="shared" ref="G86:G89" si="4">D86*F86</f>
        <v>0</v>
      </c>
    </row>
    <row r="87" spans="1:7">
      <c r="B87" s="277" t="s">
        <v>31</v>
      </c>
      <c r="C87" s="243" t="s">
        <v>131</v>
      </c>
      <c r="D87" s="244">
        <v>8</v>
      </c>
      <c r="E87" s="237"/>
      <c r="F87" s="246"/>
      <c r="G87" s="230">
        <f t="shared" si="4"/>
        <v>0</v>
      </c>
    </row>
    <row r="88" spans="1:7">
      <c r="B88" s="277" t="s">
        <v>41</v>
      </c>
      <c r="C88" s="247" t="s">
        <v>132</v>
      </c>
      <c r="D88" s="248">
        <v>1</v>
      </c>
      <c r="E88" s="237"/>
      <c r="F88" s="246"/>
      <c r="G88" s="215">
        <f t="shared" si="4"/>
        <v>0</v>
      </c>
    </row>
    <row r="89" spans="1:7">
      <c r="B89" s="277" t="s">
        <v>42</v>
      </c>
      <c r="C89" s="249" t="s">
        <v>133</v>
      </c>
      <c r="D89" s="250">
        <v>1</v>
      </c>
      <c r="E89" s="237"/>
      <c r="F89" s="246"/>
      <c r="G89" s="230">
        <f t="shared" si="4"/>
        <v>0</v>
      </c>
    </row>
    <row r="90" spans="1:7">
      <c r="B90" s="272"/>
      <c r="C90" s="262" t="s">
        <v>134</v>
      </c>
      <c r="D90" s="278"/>
      <c r="E90" s="279"/>
      <c r="F90" s="280"/>
      <c r="G90" s="149">
        <f>SUM(G86:G89)</f>
        <v>0</v>
      </c>
    </row>
    <row r="91" spans="1:7" s="104" customFormat="1">
      <c r="A91" s="87"/>
      <c r="B91" s="202"/>
      <c r="C91" s="281"/>
      <c r="D91" s="204"/>
      <c r="E91" s="204"/>
      <c r="F91" s="234"/>
    </row>
    <row r="92" spans="1:7">
      <c r="B92" s="217" t="s">
        <v>43</v>
      </c>
      <c r="C92" s="226" t="s">
        <v>14</v>
      </c>
      <c r="D92" s="219"/>
      <c r="E92" s="219"/>
      <c r="F92" s="219"/>
      <c r="G92" s="146">
        <f>G90</f>
        <v>0</v>
      </c>
    </row>
    <row r="93" spans="1:7" s="88" customFormat="1">
      <c r="A93" s="87"/>
      <c r="B93" s="91"/>
      <c r="C93" s="89"/>
      <c r="D93" s="90"/>
      <c r="E93" s="90"/>
    </row>
    <row r="94" spans="1:7" s="88" customFormat="1">
      <c r="A94" s="87"/>
      <c r="B94" s="91"/>
      <c r="C94" s="89"/>
      <c r="D94" s="90"/>
      <c r="E94" s="90"/>
    </row>
    <row r="95" spans="1:7" s="88" customFormat="1">
      <c r="A95" s="87"/>
      <c r="B95" s="91"/>
      <c r="C95" s="89"/>
      <c r="D95" s="90"/>
      <c r="E95" s="90"/>
    </row>
    <row r="96" spans="1:7">
      <c r="B96" s="142" t="str">
        <f>HYPERLINK("[070-RFP Appendix 1 PYRO specifications-181210.xlsx]B21","6")</f>
        <v>6</v>
      </c>
      <c r="C96" s="105" t="s">
        <v>135</v>
      </c>
      <c r="D96" s="106"/>
      <c r="E96" s="106"/>
      <c r="F96" s="106"/>
      <c r="G96" s="118"/>
    </row>
    <row r="97" spans="1:7">
      <c r="B97" s="91"/>
      <c r="C97" s="89"/>
      <c r="D97" s="90"/>
      <c r="E97" s="90"/>
      <c r="F97" s="88"/>
      <c r="G97" s="88"/>
    </row>
    <row r="98" spans="1:7" s="110" customFormat="1">
      <c r="A98" s="87"/>
      <c r="B98" s="159"/>
      <c r="C98" s="107" t="s">
        <v>119</v>
      </c>
      <c r="D98" s="108" t="s">
        <v>8</v>
      </c>
      <c r="E98" s="109" t="s">
        <v>39</v>
      </c>
      <c r="F98" s="109" t="s">
        <v>9</v>
      </c>
      <c r="G98" s="109" t="s">
        <v>10</v>
      </c>
    </row>
    <row r="99" spans="1:7" s="110" customFormat="1">
      <c r="A99" s="87"/>
      <c r="B99" s="270" t="s">
        <v>26</v>
      </c>
      <c r="C99" s="273" t="s">
        <v>136</v>
      </c>
      <c r="D99" s="274">
        <v>2</v>
      </c>
      <c r="E99" s="275"/>
      <c r="F99" s="215"/>
      <c r="G99" s="145">
        <f t="shared" ref="G99:G102" si="5">D99*F99</f>
        <v>0</v>
      </c>
    </row>
    <row r="100" spans="1:7" s="110" customFormat="1">
      <c r="A100" s="87"/>
      <c r="B100" s="270" t="s">
        <v>27</v>
      </c>
      <c r="C100" s="249" t="s">
        <v>137</v>
      </c>
      <c r="D100" s="274">
        <v>2</v>
      </c>
      <c r="E100" s="275"/>
      <c r="F100" s="215"/>
      <c r="G100" s="144">
        <f t="shared" si="5"/>
        <v>0</v>
      </c>
    </row>
    <row r="101" spans="1:7" s="110" customFormat="1">
      <c r="A101" s="87"/>
      <c r="B101" s="270" t="s">
        <v>107</v>
      </c>
      <c r="C101" s="273" t="s">
        <v>138</v>
      </c>
      <c r="D101" s="274">
        <v>2</v>
      </c>
      <c r="E101" s="275"/>
      <c r="F101" s="215"/>
      <c r="G101" s="145">
        <f t="shared" si="5"/>
        <v>0</v>
      </c>
    </row>
    <row r="102" spans="1:7" s="110" customFormat="1" ht="15" customHeight="1">
      <c r="A102" s="87"/>
      <c r="B102" s="270" t="s">
        <v>108</v>
      </c>
      <c r="C102" s="273" t="s">
        <v>116</v>
      </c>
      <c r="D102" s="274">
        <v>1</v>
      </c>
      <c r="E102" s="275"/>
      <c r="F102" s="215"/>
      <c r="G102" s="144">
        <f t="shared" si="5"/>
        <v>0</v>
      </c>
    </row>
    <row r="103" spans="1:7">
      <c r="B103" s="272"/>
      <c r="C103" s="218" t="s">
        <v>139</v>
      </c>
      <c r="D103" s="240">
        <v>1</v>
      </c>
      <c r="E103" s="241"/>
      <c r="F103" s="232"/>
      <c r="G103" s="150">
        <f>SUM(G99:G102)</f>
        <v>0</v>
      </c>
    </row>
    <row r="104" spans="1:7" s="88" customFormat="1">
      <c r="A104" s="87"/>
      <c r="B104" s="265"/>
      <c r="C104" s="263"/>
      <c r="D104" s="264"/>
      <c r="E104" s="264"/>
      <c r="F104" s="205"/>
    </row>
    <row r="105" spans="1:7">
      <c r="B105" s="217" t="s">
        <v>109</v>
      </c>
      <c r="C105" s="226" t="s">
        <v>15</v>
      </c>
      <c r="D105" s="219"/>
      <c r="E105" s="219"/>
      <c r="F105" s="219"/>
      <c r="G105" s="146">
        <f>G103</f>
        <v>0</v>
      </c>
    </row>
    <row r="106" spans="1:7" s="88" customFormat="1">
      <c r="A106" s="87"/>
      <c r="B106" s="91"/>
      <c r="C106" s="89"/>
      <c r="D106" s="90"/>
      <c r="E106" s="90"/>
    </row>
    <row r="107" spans="1:7" s="88" customFormat="1">
      <c r="A107" s="87"/>
      <c r="B107" s="91"/>
      <c r="C107" s="89"/>
      <c r="D107" s="90"/>
      <c r="E107" s="90"/>
    </row>
    <row r="108" spans="1:7" s="88" customFormat="1">
      <c r="A108" s="87"/>
      <c r="B108" s="91"/>
      <c r="C108" s="89"/>
      <c r="D108" s="90"/>
      <c r="E108" s="90"/>
    </row>
    <row r="109" spans="1:7">
      <c r="B109" s="142" t="str">
        <f>HYPERLINK("[070-RFP Appendix 1 PYRO specifications-181210.xlsx]B22","7")</f>
        <v>7</v>
      </c>
      <c r="C109" s="105" t="s">
        <v>140</v>
      </c>
      <c r="D109" s="106"/>
      <c r="E109" s="106"/>
      <c r="F109" s="106"/>
      <c r="G109" s="118"/>
    </row>
    <row r="110" spans="1:7">
      <c r="B110" s="160"/>
      <c r="C110" s="161"/>
      <c r="D110" s="92"/>
      <c r="E110" s="92"/>
      <c r="F110" s="92"/>
      <c r="G110" s="92"/>
    </row>
    <row r="111" spans="1:7">
      <c r="B111" s="162"/>
      <c r="C111" s="107" t="s">
        <v>119</v>
      </c>
      <c r="D111" s="108" t="s">
        <v>8</v>
      </c>
      <c r="E111" s="109" t="s">
        <v>39</v>
      </c>
      <c r="F111" s="109" t="s">
        <v>9</v>
      </c>
      <c r="G111" s="109" t="s">
        <v>10</v>
      </c>
    </row>
    <row r="112" spans="1:7" s="88" customFormat="1">
      <c r="A112" s="87"/>
      <c r="B112" s="270" t="s">
        <v>44</v>
      </c>
      <c r="C112" s="273" t="s">
        <v>141</v>
      </c>
      <c r="D112" s="274">
        <v>1</v>
      </c>
      <c r="E112" s="275"/>
      <c r="F112" s="215"/>
      <c r="G112" s="144">
        <f t="shared" ref="G112" si="6">D112*F112</f>
        <v>0</v>
      </c>
    </row>
    <row r="113" spans="1:9" s="88" customFormat="1">
      <c r="A113" s="87"/>
      <c r="B113" s="272"/>
      <c r="C113" s="218" t="s">
        <v>139</v>
      </c>
      <c r="D113" s="240">
        <v>1</v>
      </c>
      <c r="E113" s="241"/>
      <c r="F113" s="232"/>
      <c r="G113" s="150">
        <f>SUM(G112)</f>
        <v>0</v>
      </c>
    </row>
    <row r="114" spans="1:9" s="88" customFormat="1">
      <c r="A114" s="87"/>
      <c r="B114" s="265"/>
      <c r="C114" s="263"/>
      <c r="D114" s="264"/>
      <c r="E114" s="264"/>
      <c r="F114" s="205"/>
    </row>
    <row r="115" spans="1:9" s="88" customFormat="1">
      <c r="A115" s="87"/>
      <c r="B115" s="217" t="s">
        <v>142</v>
      </c>
      <c r="C115" s="226" t="s">
        <v>143</v>
      </c>
      <c r="D115" s="219"/>
      <c r="E115" s="219"/>
      <c r="F115" s="219"/>
      <c r="G115" s="146">
        <f>G113</f>
        <v>0</v>
      </c>
    </row>
    <row r="116" spans="1:9" s="88" customFormat="1">
      <c r="A116" s="87"/>
      <c r="B116" s="91"/>
      <c r="C116" s="89"/>
      <c r="D116" s="90"/>
      <c r="E116" s="90"/>
    </row>
    <row r="117" spans="1:9" s="88" customFormat="1">
      <c r="A117" s="87"/>
      <c r="B117" s="91"/>
      <c r="C117" s="89"/>
      <c r="D117" s="90"/>
      <c r="E117" s="90"/>
    </row>
    <row r="118" spans="1:9" s="88" customFormat="1">
      <c r="A118" s="87"/>
      <c r="B118" s="91"/>
      <c r="C118" s="89"/>
      <c r="D118" s="90"/>
      <c r="E118" s="90"/>
    </row>
    <row r="119" spans="1:9">
      <c r="B119" s="142" t="str">
        <f>HYPERLINK("[070-RFP Appendix 1 PYRO specifications-181210.xlsx]B23","8")</f>
        <v>8</v>
      </c>
      <c r="C119" s="105" t="s">
        <v>144</v>
      </c>
      <c r="D119" s="106"/>
      <c r="E119" s="106"/>
      <c r="F119" s="106"/>
      <c r="G119" s="118"/>
    </row>
    <row r="120" spans="1:9">
      <c r="B120" s="265"/>
      <c r="C120" s="263"/>
      <c r="D120" s="264"/>
      <c r="E120" s="264"/>
      <c r="F120" s="205"/>
      <c r="G120" s="205"/>
    </row>
    <row r="121" spans="1:9" s="110" customFormat="1">
      <c r="A121" s="87"/>
      <c r="B121" s="266"/>
      <c r="C121" s="267" t="s">
        <v>199</v>
      </c>
      <c r="D121" s="268" t="s">
        <v>8</v>
      </c>
      <c r="E121" s="268" t="s">
        <v>39</v>
      </c>
      <c r="F121" s="209" t="s">
        <v>192</v>
      </c>
      <c r="G121" s="269" t="s">
        <v>193</v>
      </c>
      <c r="H121" s="109" t="s">
        <v>194</v>
      </c>
      <c r="I121" s="109" t="s">
        <v>195</v>
      </c>
    </row>
    <row r="122" spans="1:9" s="110" customFormat="1">
      <c r="A122" s="87"/>
      <c r="B122" s="270" t="s">
        <v>32</v>
      </c>
      <c r="C122" s="271" t="s">
        <v>145</v>
      </c>
      <c r="D122" s="251">
        <v>100</v>
      </c>
      <c r="E122" s="252"/>
      <c r="F122" s="215"/>
      <c r="G122" s="253"/>
      <c r="H122" s="145">
        <f t="shared" ref="H122:H145" si="7">D122*F122</f>
        <v>0</v>
      </c>
      <c r="I122" s="145">
        <f t="shared" ref="I122:I145" si="8">D122*G122</f>
        <v>0</v>
      </c>
    </row>
    <row r="123" spans="1:9" s="110" customFormat="1">
      <c r="A123" s="87"/>
      <c r="B123" s="270" t="s">
        <v>110</v>
      </c>
      <c r="C123" s="271" t="s">
        <v>146</v>
      </c>
      <c r="D123" s="251">
        <v>100</v>
      </c>
      <c r="E123" s="252"/>
      <c r="F123" s="215"/>
      <c r="G123" s="253"/>
      <c r="H123" s="145">
        <f t="shared" si="7"/>
        <v>0</v>
      </c>
      <c r="I123" s="145">
        <f t="shared" si="8"/>
        <v>0</v>
      </c>
    </row>
    <row r="124" spans="1:9" s="110" customFormat="1">
      <c r="A124" s="87"/>
      <c r="B124" s="270" t="s">
        <v>169</v>
      </c>
      <c r="C124" s="271" t="s">
        <v>147</v>
      </c>
      <c r="D124" s="251">
        <v>100</v>
      </c>
      <c r="E124" s="252"/>
      <c r="F124" s="215"/>
      <c r="G124" s="253"/>
      <c r="H124" s="145">
        <f t="shared" si="7"/>
        <v>0</v>
      </c>
      <c r="I124" s="145">
        <f t="shared" si="8"/>
        <v>0</v>
      </c>
    </row>
    <row r="125" spans="1:9" s="110" customFormat="1" ht="15" customHeight="1">
      <c r="A125" s="87"/>
      <c r="B125" s="270" t="s">
        <v>170</v>
      </c>
      <c r="C125" s="271" t="s">
        <v>148</v>
      </c>
      <c r="D125" s="251">
        <v>100</v>
      </c>
      <c r="E125" s="252"/>
      <c r="F125" s="215"/>
      <c r="G125" s="253"/>
      <c r="H125" s="145">
        <f t="shared" si="7"/>
        <v>0</v>
      </c>
      <c r="I125" s="145">
        <f t="shared" si="8"/>
        <v>0</v>
      </c>
    </row>
    <row r="126" spans="1:9" s="110" customFormat="1" ht="15" customHeight="1">
      <c r="A126" s="87"/>
      <c r="B126" s="270" t="s">
        <v>171</v>
      </c>
      <c r="C126" s="271" t="s">
        <v>149</v>
      </c>
      <c r="D126" s="251">
        <v>100</v>
      </c>
      <c r="E126" s="252"/>
      <c r="F126" s="215"/>
      <c r="G126" s="253"/>
      <c r="H126" s="145">
        <f t="shared" si="7"/>
        <v>0</v>
      </c>
      <c r="I126" s="145">
        <f t="shared" si="8"/>
        <v>0</v>
      </c>
    </row>
    <row r="127" spans="1:9" s="110" customFormat="1" ht="15" customHeight="1">
      <c r="A127" s="87"/>
      <c r="B127" s="270" t="s">
        <v>172</v>
      </c>
      <c r="C127" s="271" t="s">
        <v>150</v>
      </c>
      <c r="D127" s="251">
        <v>100</v>
      </c>
      <c r="E127" s="252"/>
      <c r="F127" s="215"/>
      <c r="G127" s="253"/>
      <c r="H127" s="145">
        <f t="shared" si="7"/>
        <v>0</v>
      </c>
      <c r="I127" s="145">
        <f t="shared" si="8"/>
        <v>0</v>
      </c>
    </row>
    <row r="128" spans="1:9" s="110" customFormat="1" ht="15" customHeight="1">
      <c r="A128" s="87"/>
      <c r="B128" s="270" t="s">
        <v>173</v>
      </c>
      <c r="C128" s="271" t="s">
        <v>151</v>
      </c>
      <c r="D128" s="251">
        <v>100</v>
      </c>
      <c r="E128" s="252"/>
      <c r="F128" s="215"/>
      <c r="G128" s="253"/>
      <c r="H128" s="145">
        <f t="shared" si="7"/>
        <v>0</v>
      </c>
      <c r="I128" s="145">
        <f t="shared" si="8"/>
        <v>0</v>
      </c>
    </row>
    <row r="129" spans="1:9" s="110" customFormat="1" ht="15" customHeight="1">
      <c r="A129" s="87"/>
      <c r="B129" s="270" t="s">
        <v>174</v>
      </c>
      <c r="C129" s="271" t="s">
        <v>152</v>
      </c>
      <c r="D129" s="251">
        <v>100</v>
      </c>
      <c r="E129" s="252"/>
      <c r="F129" s="215"/>
      <c r="G129" s="253"/>
      <c r="H129" s="145">
        <f t="shared" si="7"/>
        <v>0</v>
      </c>
      <c r="I129" s="145">
        <f t="shared" si="8"/>
        <v>0</v>
      </c>
    </row>
    <row r="130" spans="1:9" s="110" customFormat="1" ht="15" customHeight="1">
      <c r="A130" s="87"/>
      <c r="B130" s="270" t="s">
        <v>175</v>
      </c>
      <c r="C130" s="271" t="s">
        <v>153</v>
      </c>
      <c r="D130" s="251">
        <v>100</v>
      </c>
      <c r="E130" s="252"/>
      <c r="F130" s="215"/>
      <c r="G130" s="253"/>
      <c r="H130" s="145">
        <f t="shared" si="7"/>
        <v>0</v>
      </c>
      <c r="I130" s="145">
        <f t="shared" si="8"/>
        <v>0</v>
      </c>
    </row>
    <row r="131" spans="1:9" s="110" customFormat="1" ht="15" customHeight="1">
      <c r="A131" s="87"/>
      <c r="B131" s="270" t="s">
        <v>176</v>
      </c>
      <c r="C131" s="271" t="s">
        <v>154</v>
      </c>
      <c r="D131" s="251">
        <v>100</v>
      </c>
      <c r="E131" s="252"/>
      <c r="F131" s="215"/>
      <c r="G131" s="253"/>
      <c r="H131" s="145">
        <f t="shared" si="7"/>
        <v>0</v>
      </c>
      <c r="I131" s="145">
        <f t="shared" si="8"/>
        <v>0</v>
      </c>
    </row>
    <row r="132" spans="1:9" s="110" customFormat="1" ht="15" customHeight="1">
      <c r="A132" s="87"/>
      <c r="B132" s="270" t="s">
        <v>177</v>
      </c>
      <c r="C132" s="271" t="s">
        <v>155</v>
      </c>
      <c r="D132" s="251">
        <v>100</v>
      </c>
      <c r="E132" s="252"/>
      <c r="F132" s="215"/>
      <c r="G132" s="253"/>
      <c r="H132" s="145">
        <f t="shared" si="7"/>
        <v>0</v>
      </c>
      <c r="I132" s="145">
        <f t="shared" si="8"/>
        <v>0</v>
      </c>
    </row>
    <row r="133" spans="1:9" s="110" customFormat="1" ht="15" customHeight="1">
      <c r="A133" s="87"/>
      <c r="B133" s="270" t="s">
        <v>178</v>
      </c>
      <c r="C133" s="271" t="s">
        <v>156</v>
      </c>
      <c r="D133" s="251">
        <v>100</v>
      </c>
      <c r="E133" s="252"/>
      <c r="F133" s="215"/>
      <c r="G133" s="253"/>
      <c r="H133" s="145">
        <f t="shared" si="7"/>
        <v>0</v>
      </c>
      <c r="I133" s="145">
        <f t="shared" si="8"/>
        <v>0</v>
      </c>
    </row>
    <row r="134" spans="1:9" s="110" customFormat="1" ht="15" customHeight="1">
      <c r="A134" s="87"/>
      <c r="B134" s="270" t="s">
        <v>179</v>
      </c>
      <c r="C134" s="271" t="s">
        <v>157</v>
      </c>
      <c r="D134" s="251">
        <v>100</v>
      </c>
      <c r="E134" s="252"/>
      <c r="F134" s="215"/>
      <c r="G134" s="253"/>
      <c r="H134" s="145">
        <f t="shared" si="7"/>
        <v>0</v>
      </c>
      <c r="I134" s="145">
        <f t="shared" si="8"/>
        <v>0</v>
      </c>
    </row>
    <row r="135" spans="1:9" s="110" customFormat="1" ht="15" customHeight="1">
      <c r="A135" s="87"/>
      <c r="B135" s="270" t="s">
        <v>180</v>
      </c>
      <c r="C135" s="271" t="s">
        <v>158</v>
      </c>
      <c r="D135" s="251">
        <v>100</v>
      </c>
      <c r="E135" s="252"/>
      <c r="F135" s="215"/>
      <c r="G135" s="253"/>
      <c r="H135" s="145">
        <f t="shared" si="7"/>
        <v>0</v>
      </c>
      <c r="I135" s="145">
        <f t="shared" si="8"/>
        <v>0</v>
      </c>
    </row>
    <row r="136" spans="1:9" s="110" customFormat="1" ht="15" customHeight="1">
      <c r="A136" s="87"/>
      <c r="B136" s="270" t="s">
        <v>181</v>
      </c>
      <c r="C136" s="271" t="s">
        <v>159</v>
      </c>
      <c r="D136" s="251">
        <v>100</v>
      </c>
      <c r="E136" s="252"/>
      <c r="F136" s="215"/>
      <c r="G136" s="253"/>
      <c r="H136" s="145">
        <f t="shared" si="7"/>
        <v>0</v>
      </c>
      <c r="I136" s="145">
        <f t="shared" si="8"/>
        <v>0</v>
      </c>
    </row>
    <row r="137" spans="1:9" s="110" customFormat="1" ht="15" customHeight="1">
      <c r="A137" s="87"/>
      <c r="B137" s="270" t="s">
        <v>182</v>
      </c>
      <c r="C137" s="271" t="s">
        <v>160</v>
      </c>
      <c r="D137" s="251">
        <v>100</v>
      </c>
      <c r="E137" s="252"/>
      <c r="F137" s="215"/>
      <c r="G137" s="253"/>
      <c r="H137" s="145">
        <f t="shared" si="7"/>
        <v>0</v>
      </c>
      <c r="I137" s="145">
        <f t="shared" si="8"/>
        <v>0</v>
      </c>
    </row>
    <row r="138" spans="1:9" s="110" customFormat="1" ht="15" customHeight="1">
      <c r="A138" s="87"/>
      <c r="B138" s="270" t="s">
        <v>183</v>
      </c>
      <c r="C138" s="271" t="s">
        <v>161</v>
      </c>
      <c r="D138" s="251">
        <v>100</v>
      </c>
      <c r="E138" s="252"/>
      <c r="F138" s="215"/>
      <c r="G138" s="253"/>
      <c r="H138" s="145">
        <f t="shared" si="7"/>
        <v>0</v>
      </c>
      <c r="I138" s="145">
        <f t="shared" si="8"/>
        <v>0</v>
      </c>
    </row>
    <row r="139" spans="1:9" s="110" customFormat="1" ht="15" customHeight="1">
      <c r="A139" s="87"/>
      <c r="B139" s="270" t="s">
        <v>184</v>
      </c>
      <c r="C139" s="271" t="s">
        <v>162</v>
      </c>
      <c r="D139" s="251">
        <v>100</v>
      </c>
      <c r="E139" s="252"/>
      <c r="F139" s="215"/>
      <c r="G139" s="253"/>
      <c r="H139" s="145">
        <f t="shared" si="7"/>
        <v>0</v>
      </c>
      <c r="I139" s="145">
        <f t="shared" si="8"/>
        <v>0</v>
      </c>
    </row>
    <row r="140" spans="1:9" s="110" customFormat="1" ht="15" customHeight="1">
      <c r="A140" s="87"/>
      <c r="B140" s="270" t="s">
        <v>185</v>
      </c>
      <c r="C140" s="271" t="s">
        <v>163</v>
      </c>
      <c r="D140" s="251">
        <v>100</v>
      </c>
      <c r="E140" s="252"/>
      <c r="F140" s="215"/>
      <c r="G140" s="253"/>
      <c r="H140" s="145">
        <f t="shared" si="7"/>
        <v>0</v>
      </c>
      <c r="I140" s="145">
        <f t="shared" si="8"/>
        <v>0</v>
      </c>
    </row>
    <row r="141" spans="1:9" s="110" customFormat="1" ht="15" customHeight="1">
      <c r="A141" s="87"/>
      <c r="B141" s="270" t="s">
        <v>186</v>
      </c>
      <c r="C141" s="271" t="s">
        <v>164</v>
      </c>
      <c r="D141" s="251">
        <v>100</v>
      </c>
      <c r="E141" s="252"/>
      <c r="F141" s="215"/>
      <c r="G141" s="253"/>
      <c r="H141" s="145">
        <f t="shared" si="7"/>
        <v>0</v>
      </c>
      <c r="I141" s="145">
        <f t="shared" si="8"/>
        <v>0</v>
      </c>
    </row>
    <row r="142" spans="1:9" s="110" customFormat="1" ht="15" customHeight="1">
      <c r="A142" s="87"/>
      <c r="B142" s="270" t="s">
        <v>187</v>
      </c>
      <c r="C142" s="271" t="s">
        <v>165</v>
      </c>
      <c r="D142" s="251">
        <v>100</v>
      </c>
      <c r="E142" s="252"/>
      <c r="F142" s="215"/>
      <c r="G142" s="253"/>
      <c r="H142" s="145">
        <f t="shared" si="7"/>
        <v>0</v>
      </c>
      <c r="I142" s="145">
        <f t="shared" si="8"/>
        <v>0</v>
      </c>
    </row>
    <row r="143" spans="1:9" s="110" customFormat="1" ht="15" customHeight="1">
      <c r="A143" s="87"/>
      <c r="B143" s="270" t="s">
        <v>188</v>
      </c>
      <c r="C143" s="271" t="s">
        <v>166</v>
      </c>
      <c r="D143" s="251">
        <v>100</v>
      </c>
      <c r="E143" s="252"/>
      <c r="F143" s="215"/>
      <c r="G143" s="253"/>
      <c r="H143" s="145">
        <f t="shared" si="7"/>
        <v>0</v>
      </c>
      <c r="I143" s="145">
        <f t="shared" si="8"/>
        <v>0</v>
      </c>
    </row>
    <row r="144" spans="1:9" s="110" customFormat="1" ht="15" customHeight="1">
      <c r="A144" s="87"/>
      <c r="B144" s="270" t="s">
        <v>189</v>
      </c>
      <c r="C144" s="271" t="s">
        <v>167</v>
      </c>
      <c r="D144" s="251">
        <v>100</v>
      </c>
      <c r="E144" s="252"/>
      <c r="F144" s="215"/>
      <c r="G144" s="253"/>
      <c r="H144" s="145">
        <f t="shared" si="7"/>
        <v>0</v>
      </c>
      <c r="I144" s="145">
        <f t="shared" si="8"/>
        <v>0</v>
      </c>
    </row>
    <row r="145" spans="1:9" s="110" customFormat="1" ht="15" customHeight="1">
      <c r="A145" s="87"/>
      <c r="B145" s="270" t="s">
        <v>190</v>
      </c>
      <c r="C145" s="271" t="s">
        <v>168</v>
      </c>
      <c r="D145" s="251">
        <v>100</v>
      </c>
      <c r="E145" s="252"/>
      <c r="F145" s="215"/>
      <c r="G145" s="253"/>
      <c r="H145" s="145">
        <f t="shared" si="7"/>
        <v>0</v>
      </c>
      <c r="I145" s="145">
        <f t="shared" si="8"/>
        <v>0</v>
      </c>
    </row>
    <row r="146" spans="1:9">
      <c r="B146" s="272"/>
      <c r="C146" s="262" t="s">
        <v>191</v>
      </c>
      <c r="D146" s="240">
        <v>1</v>
      </c>
      <c r="E146" s="241"/>
      <c r="F146" s="232"/>
      <c r="G146" s="254"/>
      <c r="H146" s="150">
        <f>SUM(H122:H145)</f>
        <v>0</v>
      </c>
      <c r="I146" s="150">
        <f>SUM(I122:I145)</f>
        <v>0</v>
      </c>
    </row>
    <row r="147" spans="1:9" s="88" customFormat="1">
      <c r="A147" s="87"/>
      <c r="B147" s="265"/>
      <c r="C147" s="263"/>
      <c r="D147" s="264"/>
      <c r="E147" s="264"/>
      <c r="F147" s="205"/>
      <c r="G147" s="205"/>
    </row>
    <row r="148" spans="1:9">
      <c r="B148" s="217" t="s">
        <v>174</v>
      </c>
      <c r="C148" s="226" t="s">
        <v>16</v>
      </c>
      <c r="D148" s="219"/>
      <c r="E148" s="219"/>
      <c r="F148" s="219"/>
      <c r="G148" s="219"/>
      <c r="H148" s="146">
        <f>H146</f>
        <v>0</v>
      </c>
      <c r="I148" s="146">
        <f>I146</f>
        <v>0</v>
      </c>
    </row>
    <row r="149" spans="1:9" s="88" customFormat="1">
      <c r="A149" s="87"/>
      <c r="B149" s="91"/>
      <c r="C149" s="89"/>
      <c r="D149" s="90"/>
      <c r="E149" s="90"/>
    </row>
    <row r="150" spans="1:9" s="88" customFormat="1">
      <c r="A150" s="87"/>
      <c r="B150" s="91"/>
      <c r="C150" s="89"/>
      <c r="D150" s="90"/>
      <c r="E150" s="90"/>
    </row>
    <row r="151" spans="1:9" s="88" customFormat="1">
      <c r="A151" s="87"/>
      <c r="B151" s="91"/>
      <c r="C151" s="89"/>
      <c r="D151" s="90"/>
      <c r="E151" s="90"/>
    </row>
    <row r="152" spans="1:9">
      <c r="B152" s="142" t="str">
        <f>HYPERLINK("[070-RFP Appendix 1 PYRO specifications-181210.xlsx]B24","9")</f>
        <v>9</v>
      </c>
      <c r="C152" s="105" t="s">
        <v>197</v>
      </c>
      <c r="D152" s="106"/>
      <c r="E152" s="106"/>
      <c r="F152" s="106"/>
      <c r="G152" s="118"/>
    </row>
    <row r="153" spans="1:9">
      <c r="B153" s="160"/>
      <c r="C153" s="161"/>
      <c r="D153" s="92"/>
      <c r="E153" s="92"/>
      <c r="F153" s="92"/>
      <c r="G153" s="92"/>
    </row>
    <row r="154" spans="1:9">
      <c r="B154" s="162"/>
      <c r="C154" s="107" t="s">
        <v>119</v>
      </c>
      <c r="D154" s="108" t="s">
        <v>8</v>
      </c>
      <c r="E154" s="158" t="s">
        <v>39</v>
      </c>
      <c r="F154" s="109" t="s">
        <v>9</v>
      </c>
      <c r="G154" s="109" t="s">
        <v>10</v>
      </c>
    </row>
    <row r="155" spans="1:9" s="88" customFormat="1">
      <c r="A155" s="87"/>
      <c r="B155" s="123" t="s">
        <v>28</v>
      </c>
      <c r="C155" s="260" t="s">
        <v>204</v>
      </c>
      <c r="D155" s="261">
        <v>1</v>
      </c>
      <c r="E155" s="252"/>
      <c r="F155" s="215"/>
      <c r="G155" s="144">
        <f t="shared" ref="G155:G160" si="9">D155*F155</f>
        <v>0</v>
      </c>
    </row>
    <row r="156" spans="1:9" s="88" customFormat="1">
      <c r="A156" s="87"/>
      <c r="B156" s="123" t="s">
        <v>206</v>
      </c>
      <c r="C156" s="260" t="s">
        <v>205</v>
      </c>
      <c r="D156" s="261">
        <v>1</v>
      </c>
      <c r="E156" s="252"/>
      <c r="F156" s="215"/>
      <c r="G156" s="144">
        <f t="shared" si="9"/>
        <v>0</v>
      </c>
    </row>
    <row r="157" spans="1:9" s="88" customFormat="1">
      <c r="A157" s="87"/>
      <c r="B157" s="123" t="s">
        <v>207</v>
      </c>
      <c r="C157" s="260" t="s">
        <v>200</v>
      </c>
      <c r="D157" s="261">
        <v>1</v>
      </c>
      <c r="E157" s="252"/>
      <c r="F157" s="215"/>
      <c r="G157" s="144">
        <f t="shared" si="9"/>
        <v>0</v>
      </c>
    </row>
    <row r="158" spans="1:9" s="88" customFormat="1">
      <c r="A158" s="87"/>
      <c r="B158" s="123" t="s">
        <v>208</v>
      </c>
      <c r="C158" s="260" t="s">
        <v>201</v>
      </c>
      <c r="D158" s="261">
        <v>1</v>
      </c>
      <c r="E158" s="252"/>
      <c r="F158" s="215"/>
      <c r="G158" s="144">
        <f t="shared" si="9"/>
        <v>0</v>
      </c>
    </row>
    <row r="159" spans="1:9" s="88" customFormat="1">
      <c r="A159" s="87"/>
      <c r="B159" s="123" t="s">
        <v>209</v>
      </c>
      <c r="C159" s="260" t="s">
        <v>202</v>
      </c>
      <c r="D159" s="261">
        <v>1</v>
      </c>
      <c r="E159" s="252"/>
      <c r="F159" s="215"/>
      <c r="G159" s="144">
        <f t="shared" si="9"/>
        <v>0</v>
      </c>
    </row>
    <row r="160" spans="1:9" s="88" customFormat="1">
      <c r="A160" s="87"/>
      <c r="B160" s="123" t="s">
        <v>210</v>
      </c>
      <c r="C160" s="260" t="s">
        <v>203</v>
      </c>
      <c r="D160" s="261">
        <v>1</v>
      </c>
      <c r="E160" s="252"/>
      <c r="F160" s="215"/>
      <c r="G160" s="144">
        <f t="shared" si="9"/>
        <v>0</v>
      </c>
    </row>
    <row r="161" spans="1:9" s="88" customFormat="1">
      <c r="A161" s="87"/>
      <c r="B161" s="117"/>
      <c r="C161" s="262" t="s">
        <v>139</v>
      </c>
      <c r="D161" s="240">
        <v>1</v>
      </c>
      <c r="E161" s="241"/>
      <c r="F161" s="232"/>
      <c r="G161" s="150">
        <f>SUM(G155:G160)</f>
        <v>0</v>
      </c>
    </row>
    <row r="162" spans="1:9" s="88" customFormat="1">
      <c r="A162" s="87"/>
      <c r="B162" s="91"/>
      <c r="C162" s="263"/>
      <c r="D162" s="264"/>
      <c r="E162" s="264"/>
      <c r="F162" s="205"/>
    </row>
    <row r="163" spans="1:9" s="88" customFormat="1">
      <c r="A163" s="87"/>
      <c r="B163" s="111" t="s">
        <v>211</v>
      </c>
      <c r="C163" s="226" t="s">
        <v>212</v>
      </c>
      <c r="D163" s="219"/>
      <c r="E163" s="219"/>
      <c r="F163" s="219"/>
      <c r="G163" s="146">
        <f>G161</f>
        <v>0</v>
      </c>
    </row>
    <row r="164" spans="1:9" s="88" customFormat="1">
      <c r="A164" s="87"/>
      <c r="B164" s="91"/>
      <c r="C164" s="89"/>
      <c r="D164" s="90"/>
      <c r="E164" s="90"/>
    </row>
    <row r="165" spans="1:9">
      <c r="B165" s="91"/>
      <c r="C165" s="99"/>
      <c r="D165" s="90"/>
      <c r="E165" s="90"/>
      <c r="F165" s="88"/>
      <c r="G165" s="88"/>
    </row>
    <row r="166" spans="1:9">
      <c r="B166" s="164" t="str">
        <f>HYPERLINK("[070-RFP Appendix 1 PYRO specifications-181210.xlsx]B25","10")</f>
        <v>10</v>
      </c>
      <c r="C166" s="126" t="s">
        <v>213</v>
      </c>
      <c r="D166" s="127"/>
      <c r="E166" s="258"/>
      <c r="F166" s="259"/>
      <c r="G166" s="128">
        <f>G163+H148+G115+G105+G92+G79+G67+G54+G43</f>
        <v>0</v>
      </c>
    </row>
    <row r="167" spans="1:9" s="88" customFormat="1">
      <c r="A167" s="87"/>
      <c r="B167" s="91"/>
      <c r="C167" s="99"/>
      <c r="D167" s="90"/>
      <c r="E167" s="90"/>
    </row>
    <row r="168" spans="1:9" s="88" customFormat="1">
      <c r="A168" s="87"/>
      <c r="B168" s="91"/>
      <c r="C168" s="99"/>
      <c r="D168" s="90"/>
      <c r="E168" s="90"/>
    </row>
    <row r="169" spans="1:9" s="88" customFormat="1">
      <c r="A169" s="87"/>
      <c r="B169" s="91"/>
      <c r="C169" s="99"/>
      <c r="D169" s="90"/>
      <c r="E169" s="90"/>
    </row>
    <row r="170" spans="1:9" s="88" customFormat="1">
      <c r="A170" s="87"/>
      <c r="B170" s="87"/>
      <c r="C170" s="124"/>
      <c r="D170" s="92"/>
      <c r="E170" s="92"/>
      <c r="F170" s="104"/>
      <c r="G170" s="129"/>
    </row>
    <row r="171" spans="1:9" s="88" customFormat="1">
      <c r="A171" s="87"/>
      <c r="B171" s="87"/>
      <c r="C171" s="124"/>
      <c r="D171" s="92"/>
      <c r="E171" s="92"/>
      <c r="F171" s="104"/>
      <c r="G171" s="129"/>
    </row>
    <row r="172" spans="1:9" s="88" customFormat="1">
      <c r="A172" s="87"/>
      <c r="B172" s="103"/>
      <c r="C172" s="125"/>
      <c r="D172" s="104"/>
      <c r="E172" s="104"/>
    </row>
    <row r="173" spans="1:9" s="96" customFormat="1">
      <c r="A173" s="87"/>
      <c r="B173" s="165"/>
      <c r="C173" s="166" t="s">
        <v>216</v>
      </c>
      <c r="D173" s="167"/>
      <c r="E173" s="168"/>
      <c r="F173" s="169"/>
      <c r="G173" s="173"/>
      <c r="H173" s="95"/>
      <c r="I173" s="95"/>
    </row>
    <row r="174" spans="1:9" s="88" customFormat="1">
      <c r="A174" s="87"/>
      <c r="B174" s="91"/>
      <c r="C174" s="90"/>
      <c r="D174" s="90"/>
      <c r="E174" s="90"/>
      <c r="G174" s="173"/>
    </row>
    <row r="175" spans="1:9" s="192" customFormat="1" ht="30">
      <c r="B175" s="191" t="str">
        <f>HYPERLINK("[070-RFP Appendix 1 PYRO specifications-181210.xlsx]B29","11")</f>
        <v>11</v>
      </c>
      <c r="C175" s="193" t="s">
        <v>217</v>
      </c>
      <c r="D175" s="170">
        <v>1</v>
      </c>
      <c r="E175" s="255">
        <v>0</v>
      </c>
      <c r="F175" s="194">
        <f>-D175*E175</f>
        <v>0</v>
      </c>
    </row>
    <row r="176" spans="1:9" s="173" customFormat="1" ht="15">
      <c r="B176" s="174"/>
      <c r="C176" s="175"/>
      <c r="D176" s="176"/>
    </row>
    <row r="177" spans="2:6" s="173" customFormat="1" ht="15">
      <c r="B177" s="191" t="str">
        <f>HYPERLINK("[070-RFP Appendix 1 PYRO specifications-181210.xlsx]B30","12")</f>
        <v>12</v>
      </c>
      <c r="C177" s="177" t="s">
        <v>218</v>
      </c>
      <c r="D177" s="171">
        <v>1</v>
      </c>
      <c r="E177" s="256">
        <v>0</v>
      </c>
      <c r="F177" s="172">
        <f t="shared" ref="F177" si="10">D177*E177</f>
        <v>0</v>
      </c>
    </row>
    <row r="178" spans="2:6" s="173" customFormat="1" ht="15">
      <c r="B178" s="178"/>
      <c r="C178" s="179"/>
    </row>
    <row r="179" spans="2:6" s="173" customFormat="1" ht="15">
      <c r="B179" s="180"/>
      <c r="C179" s="181" t="s">
        <v>219</v>
      </c>
      <c r="D179" s="182"/>
      <c r="E179" s="257"/>
      <c r="F179" s="183">
        <f>SUM(E169-F175+F177)</f>
        <v>0</v>
      </c>
    </row>
  </sheetData>
  <sheetProtection algorithmName="SHA-512" hashValue="WnPXX13LBA9ZGgU1TmxqfNK3ZlnVlCRkD363JglHibxa4CH1T1BGG6nDCG4iEvYrpG9JZf83a9SumSKm6g1Wfg==" saltValue="1xhtYZ2zUiRmGBFJC3r1Cw==" spinCount="100000" sheet="1" objects="1" scenarios="1"/>
  <mergeCells count="2">
    <mergeCell ref="B6:C6"/>
    <mergeCell ref="B13:C13"/>
  </mergeCells>
  <phoneticPr fontId="3" type="noConversion"/>
  <hyperlinks>
    <hyperlink ref="C10" r:id="rId1" xr:uid="{00000000-0004-0000-0000-000000000000}"/>
  </hyperlinks>
  <pageMargins left="0.64370078740157488" right="0.25" top="0.35629921259842523" bottom="0.75000000000000011" header="0.30000000000000004" footer="0.30000000000000004"/>
  <pageSetup paperSize="9" scale="50" fitToHeight="10" orientation="landscape" horizontalDpi="4294967292" verticalDpi="4294967292" r:id="rId2"/>
  <headerFooter>
    <oddFooter>&amp;CConfidential</oddFooter>
  </headerFooter>
  <rowBreaks count="1" manualBreakCount="1">
    <brk id="30" max="16383" man="1"/>
  </rowBreaks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2"/>
  <sheetViews>
    <sheetView zoomScale="114" zoomScaleNormal="163" zoomScalePageLayoutView="163" workbookViewId="0">
      <selection activeCell="C8" sqref="C8:C102"/>
    </sheetView>
  </sheetViews>
  <sheetFormatPr defaultColWidth="11.44140625" defaultRowHeight="12" customHeight="1"/>
  <cols>
    <col min="1" max="1" width="26.109375" style="9" customWidth="1"/>
    <col min="2" max="2" width="20.44140625" style="9" customWidth="1"/>
    <col min="3" max="3" width="17.109375" style="9" customWidth="1"/>
    <col min="4" max="64" width="3.33203125" style="9" customWidth="1"/>
    <col min="65" max="105" width="11.44140625" style="9" customWidth="1"/>
    <col min="106" max="16384" width="11.44140625" style="1"/>
  </cols>
  <sheetData>
    <row r="1" spans="1:105" ht="27" customHeight="1">
      <c r="A1" s="331" t="s">
        <v>46</v>
      </c>
      <c r="B1" s="332"/>
      <c r="C1" s="333"/>
      <c r="D1" s="334" t="s">
        <v>47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15">
      <c r="A2" s="2" t="s">
        <v>48</v>
      </c>
      <c r="B2" s="336"/>
      <c r="C2" s="337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15">
      <c r="A3" s="2" t="s">
        <v>2</v>
      </c>
      <c r="B3" s="336"/>
      <c r="C3" s="337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ht="15">
      <c r="A4" s="3">
        <v>150</v>
      </c>
      <c r="B4" s="4" t="s">
        <v>49</v>
      </c>
      <c r="C4" s="4">
        <f>SUM(C8:C17)</f>
        <v>0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ht="15">
      <c r="A5" s="5"/>
      <c r="B5" s="6"/>
      <c r="C5" s="6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40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ht="15">
      <c r="A6" s="323"/>
      <c r="B6" s="324"/>
      <c r="C6" s="324"/>
      <c r="D6" s="325" t="s">
        <v>50</v>
      </c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7" t="s">
        <v>51</v>
      </c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8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8" customFormat="1" ht="15">
      <c r="A7" s="329" t="s">
        <v>52</v>
      </c>
      <c r="B7" s="330"/>
      <c r="C7" s="7" t="s">
        <v>53</v>
      </c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7">
        <v>14</v>
      </c>
      <c r="R7" s="7">
        <v>15</v>
      </c>
      <c r="S7" s="7">
        <v>16</v>
      </c>
      <c r="T7" s="7">
        <v>17</v>
      </c>
      <c r="U7" s="7">
        <v>18</v>
      </c>
      <c r="V7" s="7">
        <v>19</v>
      </c>
      <c r="W7" s="7">
        <v>20</v>
      </c>
      <c r="X7" s="7">
        <v>21</v>
      </c>
      <c r="Y7" s="7">
        <v>22</v>
      </c>
      <c r="Z7" s="7">
        <v>23</v>
      </c>
      <c r="AA7" s="7">
        <v>24</v>
      </c>
      <c r="AB7" s="7">
        <v>25</v>
      </c>
      <c r="AC7" s="7">
        <v>26</v>
      </c>
      <c r="AD7" s="7">
        <v>27</v>
      </c>
      <c r="AE7" s="7">
        <v>28</v>
      </c>
      <c r="AF7" s="7">
        <v>29</v>
      </c>
      <c r="AG7" s="7">
        <v>30</v>
      </c>
      <c r="AH7" s="7">
        <v>1</v>
      </c>
      <c r="AI7" s="7">
        <v>2</v>
      </c>
      <c r="AJ7" s="7">
        <v>3</v>
      </c>
      <c r="AK7" s="7">
        <v>4</v>
      </c>
      <c r="AL7" s="7">
        <v>5</v>
      </c>
      <c r="AM7" s="7">
        <v>6</v>
      </c>
      <c r="AN7" s="7">
        <v>7</v>
      </c>
      <c r="AO7" s="7">
        <v>8</v>
      </c>
      <c r="AP7" s="7">
        <v>9</v>
      </c>
      <c r="AQ7" s="7">
        <v>10</v>
      </c>
      <c r="AR7" s="7">
        <v>11</v>
      </c>
      <c r="AS7" s="7">
        <v>12</v>
      </c>
      <c r="AT7" s="7">
        <v>13</v>
      </c>
      <c r="AU7" s="7">
        <v>14</v>
      </c>
      <c r="AV7" s="7">
        <v>15</v>
      </c>
      <c r="AW7" s="7">
        <v>16</v>
      </c>
      <c r="AX7" s="7">
        <v>17</v>
      </c>
      <c r="AY7" s="7">
        <v>18</v>
      </c>
      <c r="AZ7" s="7">
        <v>19</v>
      </c>
      <c r="BA7" s="7">
        <v>20</v>
      </c>
      <c r="BB7" s="7">
        <v>21</v>
      </c>
      <c r="BC7" s="7">
        <v>22</v>
      </c>
      <c r="BD7" s="7">
        <v>23</v>
      </c>
      <c r="BE7" s="7">
        <v>24</v>
      </c>
      <c r="BF7" s="7">
        <v>25</v>
      </c>
      <c r="BG7" s="7">
        <v>26</v>
      </c>
      <c r="BH7" s="7">
        <v>27</v>
      </c>
      <c r="BI7" s="7">
        <v>28</v>
      </c>
      <c r="BJ7" s="7">
        <v>29</v>
      </c>
      <c r="BK7" s="7">
        <v>30</v>
      </c>
      <c r="BL7" s="7">
        <v>30</v>
      </c>
    </row>
    <row r="8" spans="1:105" ht="15">
      <c r="A8" s="322" t="s">
        <v>54</v>
      </c>
      <c r="B8" s="321"/>
      <c r="C8" s="314">
        <f t="shared" ref="C8:C71" si="0">SUM(D8:BL8)</f>
        <v>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ht="15">
      <c r="A9" s="322" t="s">
        <v>54</v>
      </c>
      <c r="B9" s="321"/>
      <c r="C9" s="315">
        <f t="shared" si="0"/>
        <v>0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15">
      <c r="A10" s="322"/>
      <c r="B10" s="321"/>
      <c r="C10" s="314">
        <f t="shared" si="0"/>
        <v>0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ht="15">
      <c r="A11" s="322"/>
      <c r="B11" s="321"/>
      <c r="C11" s="314">
        <f t="shared" si="0"/>
        <v>0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ht="15">
      <c r="A12" s="322"/>
      <c r="B12" s="321"/>
      <c r="C12" s="314">
        <f t="shared" si="0"/>
        <v>0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ht="15">
      <c r="A13" s="321"/>
      <c r="B13" s="321"/>
      <c r="C13" s="314">
        <f t="shared" si="0"/>
        <v>0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ht="15">
      <c r="A14" s="321"/>
      <c r="B14" s="321"/>
      <c r="C14" s="314">
        <f t="shared" si="0"/>
        <v>0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ht="15">
      <c r="A15" s="321"/>
      <c r="B15" s="321"/>
      <c r="C15" s="314">
        <f t="shared" si="0"/>
        <v>0</v>
      </c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ht="15">
      <c r="A16" s="321"/>
      <c r="B16" s="321"/>
      <c r="C16" s="314">
        <f t="shared" si="0"/>
        <v>0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1:105" ht="15">
      <c r="A17" s="321"/>
      <c r="B17" s="321"/>
      <c r="C17" s="314">
        <f t="shared" si="0"/>
        <v>0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1:105" ht="15">
      <c r="A18" s="321"/>
      <c r="B18" s="321"/>
      <c r="C18" s="314">
        <f t="shared" si="0"/>
        <v>0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15">
      <c r="A19" s="321"/>
      <c r="B19" s="321"/>
      <c r="C19" s="314">
        <f t="shared" si="0"/>
        <v>0</v>
      </c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1:105" ht="15">
      <c r="A20" s="321"/>
      <c r="B20" s="321"/>
      <c r="C20" s="314">
        <f t="shared" si="0"/>
        <v>0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ht="15">
      <c r="A21" s="321"/>
      <c r="B21" s="321"/>
      <c r="C21" s="314">
        <f t="shared" si="0"/>
        <v>0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ht="15">
      <c r="A22" s="321"/>
      <c r="B22" s="321"/>
      <c r="C22" s="314">
        <f t="shared" si="0"/>
        <v>0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5" ht="15">
      <c r="A23" s="321"/>
      <c r="B23" s="321"/>
      <c r="C23" s="314">
        <f t="shared" si="0"/>
        <v>0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ht="15">
      <c r="A24" s="321"/>
      <c r="B24" s="321"/>
      <c r="C24" s="314">
        <f t="shared" si="0"/>
        <v>0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ht="15">
      <c r="A25" s="321"/>
      <c r="B25" s="321"/>
      <c r="C25" s="314">
        <f t="shared" si="0"/>
        <v>0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ht="15">
      <c r="A26" s="321"/>
      <c r="B26" s="321"/>
      <c r="C26" s="314">
        <f t="shared" si="0"/>
        <v>0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1:105" ht="15">
      <c r="A27" s="321"/>
      <c r="B27" s="321"/>
      <c r="C27" s="314">
        <f t="shared" si="0"/>
        <v>0</v>
      </c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ht="15">
      <c r="A28" s="321"/>
      <c r="B28" s="321"/>
      <c r="C28" s="314">
        <f t="shared" si="0"/>
        <v>0</v>
      </c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1:105" ht="15">
      <c r="A29" s="321"/>
      <c r="B29" s="321"/>
      <c r="C29" s="314">
        <f t="shared" si="0"/>
        <v>0</v>
      </c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1:105" ht="15">
      <c r="A30" s="321"/>
      <c r="B30" s="321"/>
      <c r="C30" s="314">
        <f t="shared" si="0"/>
        <v>0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5" ht="15">
      <c r="A31" s="321"/>
      <c r="B31" s="321"/>
      <c r="C31" s="314">
        <f t="shared" si="0"/>
        <v>0</v>
      </c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1:105" ht="15">
      <c r="A32" s="321"/>
      <c r="B32" s="321"/>
      <c r="C32" s="314">
        <f t="shared" si="0"/>
        <v>0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1:105" ht="15">
      <c r="A33" s="321"/>
      <c r="B33" s="321"/>
      <c r="C33" s="314">
        <f t="shared" si="0"/>
        <v>0</v>
      </c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ht="15">
      <c r="A34" s="321"/>
      <c r="B34" s="321"/>
      <c r="C34" s="314">
        <f t="shared" si="0"/>
        <v>0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5" ht="15">
      <c r="A35" s="321"/>
      <c r="B35" s="321"/>
      <c r="C35" s="314">
        <f t="shared" si="0"/>
        <v>0</v>
      </c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5" ht="15">
      <c r="A36" s="321"/>
      <c r="B36" s="321"/>
      <c r="C36" s="314">
        <f t="shared" si="0"/>
        <v>0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1:105" ht="15">
      <c r="A37" s="321"/>
      <c r="B37" s="321"/>
      <c r="C37" s="314">
        <f t="shared" si="0"/>
        <v>0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1:105" ht="15">
      <c r="A38" s="321"/>
      <c r="B38" s="321"/>
      <c r="C38" s="314">
        <f t="shared" si="0"/>
        <v>0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1:105" ht="15">
      <c r="A39" s="321"/>
      <c r="B39" s="321"/>
      <c r="C39" s="314">
        <f t="shared" si="0"/>
        <v>0</v>
      </c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1:105" ht="15">
      <c r="A40" s="321"/>
      <c r="B40" s="321"/>
      <c r="C40" s="314">
        <f t="shared" si="0"/>
        <v>0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</row>
    <row r="41" spans="1:105" ht="15">
      <c r="A41" s="321"/>
      <c r="B41" s="321"/>
      <c r="C41" s="314">
        <f t="shared" si="0"/>
        <v>0</v>
      </c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1:105" ht="15">
      <c r="A42" s="321"/>
      <c r="B42" s="321"/>
      <c r="C42" s="314">
        <f t="shared" si="0"/>
        <v>0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1:105" ht="15">
      <c r="A43" s="321"/>
      <c r="B43" s="321"/>
      <c r="C43" s="314">
        <f t="shared" si="0"/>
        <v>0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1:105" ht="15">
      <c r="A44" s="321"/>
      <c r="B44" s="321"/>
      <c r="C44" s="314">
        <f t="shared" si="0"/>
        <v>0</v>
      </c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1:105" ht="15">
      <c r="A45" s="321"/>
      <c r="B45" s="321"/>
      <c r="C45" s="314">
        <f t="shared" si="0"/>
        <v>0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1:105" ht="15">
      <c r="A46" s="321"/>
      <c r="B46" s="321"/>
      <c r="C46" s="314">
        <f t="shared" si="0"/>
        <v>0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</row>
    <row r="47" spans="1:105" ht="15">
      <c r="A47" s="321"/>
      <c r="B47" s="321"/>
      <c r="C47" s="314">
        <f t="shared" si="0"/>
        <v>0</v>
      </c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</row>
    <row r="48" spans="1:105" ht="15">
      <c r="A48" s="321"/>
      <c r="B48" s="321"/>
      <c r="C48" s="314">
        <f t="shared" si="0"/>
        <v>0</v>
      </c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</row>
    <row r="49" spans="1:105" ht="15">
      <c r="A49" s="321"/>
      <c r="B49" s="321"/>
      <c r="C49" s="314">
        <f t="shared" si="0"/>
        <v>0</v>
      </c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1:105" ht="15">
      <c r="A50" s="321"/>
      <c r="B50" s="321"/>
      <c r="C50" s="314">
        <f t="shared" si="0"/>
        <v>0</v>
      </c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</row>
    <row r="51" spans="1:105" ht="15">
      <c r="A51" s="321"/>
      <c r="B51" s="321"/>
      <c r="C51" s="314">
        <f t="shared" si="0"/>
        <v>0</v>
      </c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ht="15">
      <c r="A52" s="321"/>
      <c r="B52" s="321"/>
      <c r="C52" s="314">
        <f t="shared" si="0"/>
        <v>0</v>
      </c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</row>
    <row r="53" spans="1:105" ht="15">
      <c r="A53" s="321"/>
      <c r="B53" s="321"/>
      <c r="C53" s="314">
        <f t="shared" si="0"/>
        <v>0</v>
      </c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ht="15">
      <c r="A54" s="321"/>
      <c r="B54" s="321"/>
      <c r="C54" s="314">
        <f t="shared" si="0"/>
        <v>0</v>
      </c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1:105" ht="15">
      <c r="A55" s="321"/>
      <c r="B55" s="321"/>
      <c r="C55" s="314">
        <f t="shared" si="0"/>
        <v>0</v>
      </c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1:105" ht="15">
      <c r="A56" s="321"/>
      <c r="B56" s="321"/>
      <c r="C56" s="314">
        <f t="shared" si="0"/>
        <v>0</v>
      </c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15">
      <c r="A57" s="321"/>
      <c r="B57" s="321"/>
      <c r="C57" s="314">
        <f t="shared" si="0"/>
        <v>0</v>
      </c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5">
      <c r="A58" s="321"/>
      <c r="B58" s="321"/>
      <c r="C58" s="314">
        <f t="shared" si="0"/>
        <v>0</v>
      </c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5">
      <c r="A59" s="321"/>
      <c r="B59" s="321"/>
      <c r="C59" s="314">
        <f t="shared" si="0"/>
        <v>0</v>
      </c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5">
      <c r="A60" s="321"/>
      <c r="B60" s="321"/>
      <c r="C60" s="314">
        <f t="shared" si="0"/>
        <v>0</v>
      </c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5">
      <c r="A61" s="321"/>
      <c r="B61" s="321"/>
      <c r="C61" s="314">
        <f t="shared" si="0"/>
        <v>0</v>
      </c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5">
      <c r="A62" s="321"/>
      <c r="B62" s="321"/>
      <c r="C62" s="314">
        <f t="shared" si="0"/>
        <v>0</v>
      </c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5">
      <c r="A63" s="321"/>
      <c r="B63" s="321"/>
      <c r="C63" s="314">
        <f t="shared" si="0"/>
        <v>0</v>
      </c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5">
      <c r="A64" s="321"/>
      <c r="B64" s="321"/>
      <c r="C64" s="314">
        <f t="shared" si="0"/>
        <v>0</v>
      </c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>
      <c r="A65" s="321"/>
      <c r="B65" s="321"/>
      <c r="C65" s="314">
        <f t="shared" si="0"/>
        <v>0</v>
      </c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>
      <c r="A66" s="321"/>
      <c r="B66" s="321"/>
      <c r="C66" s="314">
        <f t="shared" si="0"/>
        <v>0</v>
      </c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>
      <c r="A67" s="321"/>
      <c r="B67" s="321"/>
      <c r="C67" s="314">
        <f t="shared" si="0"/>
        <v>0</v>
      </c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>
      <c r="A68" s="321"/>
      <c r="B68" s="321"/>
      <c r="C68" s="314">
        <f t="shared" si="0"/>
        <v>0</v>
      </c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2"/>
      <c r="BG68" s="312"/>
      <c r="BH68" s="312"/>
      <c r="BI68" s="312"/>
      <c r="BJ68" s="312"/>
      <c r="BK68" s="312"/>
      <c r="BL68" s="312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>
      <c r="A69" s="321"/>
      <c r="B69" s="321"/>
      <c r="C69" s="314">
        <f t="shared" si="0"/>
        <v>0</v>
      </c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2"/>
      <c r="BG69" s="312"/>
      <c r="BH69" s="312"/>
      <c r="BI69" s="312"/>
      <c r="BJ69" s="312"/>
      <c r="BK69" s="312"/>
      <c r="BL69" s="312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>
      <c r="A70" s="321"/>
      <c r="B70" s="321"/>
      <c r="C70" s="314">
        <f t="shared" si="0"/>
        <v>0</v>
      </c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ht="15">
      <c r="A71" s="321"/>
      <c r="B71" s="321"/>
      <c r="C71" s="314">
        <f t="shared" si="0"/>
        <v>0</v>
      </c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2"/>
      <c r="BG71" s="312"/>
      <c r="BH71" s="312"/>
      <c r="BI71" s="312"/>
      <c r="BJ71" s="312"/>
      <c r="BK71" s="312"/>
      <c r="BL71" s="312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</row>
    <row r="72" spans="1:105" ht="15">
      <c r="A72" s="321"/>
      <c r="B72" s="321"/>
      <c r="C72" s="314">
        <f t="shared" ref="C72:C102" si="1">SUM(D72:BL72)</f>
        <v>0</v>
      </c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2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>
      <c r="A73" s="321"/>
      <c r="B73" s="321"/>
      <c r="C73" s="314">
        <f t="shared" si="1"/>
        <v>0</v>
      </c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>
      <c r="A74" s="321"/>
      <c r="B74" s="321"/>
      <c r="C74" s="314">
        <f t="shared" si="1"/>
        <v>0</v>
      </c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2"/>
      <c r="AN74" s="312"/>
      <c r="AO74" s="312"/>
      <c r="AP74" s="312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>
      <c r="A75" s="321"/>
      <c r="B75" s="321"/>
      <c r="C75" s="314">
        <f t="shared" si="1"/>
        <v>0</v>
      </c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2"/>
      <c r="AR75" s="312"/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>
      <c r="A76" s="321"/>
      <c r="B76" s="321"/>
      <c r="C76" s="314">
        <f t="shared" si="1"/>
        <v>0</v>
      </c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>
      <c r="A77" s="321"/>
      <c r="B77" s="321"/>
      <c r="C77" s="314">
        <f t="shared" si="1"/>
        <v>0</v>
      </c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>
      <c r="A78" s="321"/>
      <c r="B78" s="321"/>
      <c r="C78" s="314">
        <f t="shared" si="1"/>
        <v>0</v>
      </c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312"/>
      <c r="BK78" s="312"/>
      <c r="BL78" s="312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5">
      <c r="A79" s="321"/>
      <c r="B79" s="321"/>
      <c r="C79" s="314">
        <f t="shared" si="1"/>
        <v>0</v>
      </c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312"/>
      <c r="BK79" s="312"/>
      <c r="BL79" s="312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5">
      <c r="A80" s="321"/>
      <c r="B80" s="321"/>
      <c r="C80" s="314">
        <f t="shared" si="1"/>
        <v>0</v>
      </c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5">
      <c r="A81" s="321"/>
      <c r="B81" s="321"/>
      <c r="C81" s="314">
        <f t="shared" si="1"/>
        <v>0</v>
      </c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5">
      <c r="A82" s="321"/>
      <c r="B82" s="321"/>
      <c r="C82" s="314">
        <f t="shared" si="1"/>
        <v>0</v>
      </c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5">
      <c r="A83" s="321"/>
      <c r="B83" s="321"/>
      <c r="C83" s="314">
        <f t="shared" si="1"/>
        <v>0</v>
      </c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2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5">
      <c r="A84" s="321"/>
      <c r="B84" s="321"/>
      <c r="C84" s="314">
        <f t="shared" si="1"/>
        <v>0</v>
      </c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5">
      <c r="A85" s="321"/>
      <c r="B85" s="321"/>
      <c r="C85" s="314">
        <f t="shared" si="1"/>
        <v>0</v>
      </c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5">
      <c r="A86" s="321"/>
      <c r="B86" s="321"/>
      <c r="C86" s="314">
        <f t="shared" si="1"/>
        <v>0</v>
      </c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312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5">
      <c r="A87" s="321"/>
      <c r="B87" s="321"/>
      <c r="C87" s="314">
        <f t="shared" si="1"/>
        <v>0</v>
      </c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312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>
      <c r="A88" s="321"/>
      <c r="B88" s="321"/>
      <c r="C88" s="314">
        <f t="shared" si="1"/>
        <v>0</v>
      </c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>
      <c r="A89" s="321"/>
      <c r="B89" s="321"/>
      <c r="C89" s="314">
        <f t="shared" si="1"/>
        <v>0</v>
      </c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>
      <c r="A90" s="321"/>
      <c r="B90" s="321"/>
      <c r="C90" s="314">
        <f t="shared" si="1"/>
        <v>0</v>
      </c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>
      <c r="A91" s="321"/>
      <c r="B91" s="321"/>
      <c r="C91" s="314">
        <f t="shared" si="1"/>
        <v>0</v>
      </c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312"/>
      <c r="BE91" s="312"/>
      <c r="BF91" s="312"/>
      <c r="BG91" s="312"/>
      <c r="BH91" s="312"/>
      <c r="BI91" s="312"/>
      <c r="BJ91" s="312"/>
      <c r="BK91" s="312"/>
      <c r="BL91" s="312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>
      <c r="A92" s="321"/>
      <c r="B92" s="321"/>
      <c r="C92" s="314">
        <f t="shared" si="1"/>
        <v>0</v>
      </c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312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>
      <c r="A93" s="321"/>
      <c r="B93" s="321"/>
      <c r="C93" s="314">
        <f t="shared" si="1"/>
        <v>0</v>
      </c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312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312"/>
      <c r="BE93" s="312"/>
      <c r="BF93" s="312"/>
      <c r="BG93" s="312"/>
      <c r="BH93" s="312"/>
      <c r="BI93" s="312"/>
      <c r="BJ93" s="312"/>
      <c r="BK93" s="312"/>
      <c r="BL93" s="312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>
      <c r="A94" s="321"/>
      <c r="B94" s="321"/>
      <c r="C94" s="314">
        <f t="shared" si="1"/>
        <v>0</v>
      </c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>
      <c r="A95" s="321"/>
      <c r="B95" s="321"/>
      <c r="C95" s="314">
        <f t="shared" si="1"/>
        <v>0</v>
      </c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2"/>
      <c r="AS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312"/>
      <c r="BE95" s="312"/>
      <c r="BF95" s="312"/>
      <c r="BG95" s="312"/>
      <c r="BH95" s="312"/>
      <c r="BI95" s="312"/>
      <c r="BJ95" s="312"/>
      <c r="BK95" s="312"/>
      <c r="BL95" s="312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>
      <c r="A96" s="321"/>
      <c r="B96" s="321"/>
      <c r="C96" s="314">
        <f t="shared" si="1"/>
        <v>0</v>
      </c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312"/>
      <c r="AL96" s="312"/>
      <c r="AM96" s="312"/>
      <c r="AN96" s="312"/>
      <c r="AO96" s="312"/>
      <c r="AP96" s="312"/>
      <c r="AQ96" s="312"/>
      <c r="AR96" s="312"/>
      <c r="AS96" s="312"/>
      <c r="AT96" s="312"/>
      <c r="AU96" s="312"/>
      <c r="AV96" s="312"/>
      <c r="AW96" s="312"/>
      <c r="AX96" s="312"/>
      <c r="AY96" s="312"/>
      <c r="AZ96" s="312"/>
      <c r="BA96" s="312"/>
      <c r="BB96" s="312"/>
      <c r="BC96" s="312"/>
      <c r="BD96" s="312"/>
      <c r="BE96" s="312"/>
      <c r="BF96" s="312"/>
      <c r="BG96" s="312"/>
      <c r="BH96" s="312"/>
      <c r="BI96" s="312"/>
      <c r="BJ96" s="312"/>
      <c r="BK96" s="312"/>
      <c r="BL96" s="312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>
      <c r="A97" s="321"/>
      <c r="B97" s="321"/>
      <c r="C97" s="314">
        <f t="shared" si="1"/>
        <v>0</v>
      </c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312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>
      <c r="A98" s="321"/>
      <c r="B98" s="321"/>
      <c r="C98" s="314">
        <f t="shared" si="1"/>
        <v>0</v>
      </c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312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/>
      <c r="BL98" s="312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>
      <c r="A99" s="321"/>
      <c r="B99" s="321"/>
      <c r="C99" s="314">
        <f t="shared" si="1"/>
        <v>0</v>
      </c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312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2"/>
      <c r="AZ99" s="312"/>
      <c r="BA99" s="312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/>
      <c r="BL99" s="312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>
      <c r="A100" s="321"/>
      <c r="B100" s="321"/>
      <c r="C100" s="314">
        <f t="shared" si="1"/>
        <v>0</v>
      </c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2"/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>
      <c r="A101" s="321"/>
      <c r="B101" s="321"/>
      <c r="C101" s="314">
        <f t="shared" si="1"/>
        <v>0</v>
      </c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312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>
      <c r="A102" s="321"/>
      <c r="B102" s="321"/>
      <c r="C102" s="314">
        <f t="shared" si="1"/>
        <v>0</v>
      </c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</sheetData>
  <sheetProtection algorithmName="SHA-512" hashValue="xTKUh9S3+bUTrbM6khdaoz14DjkhzY6JRfkRdsUUTla42iua1p7S1Q2QEiOhaGbHikofnvbg4JE9kQbgxHAg2g==" saltValue="aq/e3UdjJOcafBwWfQExaA==" spinCount="100000" sheet="1" objects="1" scenarios="1"/>
  <mergeCells count="105">
    <mergeCell ref="A6:C6"/>
    <mergeCell ref="D6:AG6"/>
    <mergeCell ref="AH6:BL6"/>
    <mergeCell ref="A7:B7"/>
    <mergeCell ref="A8:B8"/>
    <mergeCell ref="A9:B9"/>
    <mergeCell ref="A1:C1"/>
    <mergeCell ref="D1:BL4"/>
    <mergeCell ref="B2:C2"/>
    <mergeCell ref="B3:C3"/>
    <mergeCell ref="D5:AG5"/>
    <mergeCell ref="AH5:BL5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94:B94"/>
    <mergeCell ref="A95:B95"/>
    <mergeCell ref="A96:B96"/>
    <mergeCell ref="A97:B97"/>
    <mergeCell ref="A98:B98"/>
    <mergeCell ref="A99:B99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01"/>
  <sheetViews>
    <sheetView topLeftCell="B1" zoomScale="114" zoomScaleNormal="163" zoomScalePageLayoutView="163" workbookViewId="0">
      <selection activeCell="E14" sqref="E14"/>
    </sheetView>
  </sheetViews>
  <sheetFormatPr defaultColWidth="11.44140625" defaultRowHeight="12" customHeight="1"/>
  <cols>
    <col min="1" max="1" width="26.109375" style="9" customWidth="1"/>
    <col min="2" max="2" width="20.44140625" style="9" customWidth="1"/>
    <col min="3" max="3" width="17.109375" style="9" customWidth="1"/>
    <col min="4" max="4" width="22.44140625" style="9" bestFit="1" customWidth="1"/>
    <col min="5" max="5" width="17.109375" style="9" customWidth="1"/>
    <col min="6" max="6" width="22.44140625" style="9" bestFit="1" customWidth="1"/>
    <col min="7" max="67" width="3.33203125" style="9" customWidth="1"/>
    <col min="68" max="108" width="11.44140625" style="9" customWidth="1"/>
    <col min="109" max="16384" width="11.44140625" style="1"/>
  </cols>
  <sheetData>
    <row r="1" spans="1:108" ht="30" customHeight="1">
      <c r="A1" s="343" t="s">
        <v>55</v>
      </c>
      <c r="B1" s="344"/>
      <c r="C1" s="345"/>
      <c r="D1" s="346" t="s">
        <v>56</v>
      </c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8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ht="15">
      <c r="A2" s="316" t="s">
        <v>48</v>
      </c>
      <c r="B2" s="336"/>
      <c r="C2" s="337"/>
      <c r="D2" s="349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15">
      <c r="A3" s="316" t="s">
        <v>2</v>
      </c>
      <c r="B3" s="336"/>
      <c r="C3" s="337"/>
      <c r="D3" s="352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4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15">
      <c r="A4" s="355"/>
      <c r="B4" s="355"/>
      <c r="C4" s="355"/>
      <c r="D4" s="355"/>
      <c r="E4" s="355"/>
      <c r="F4" s="355"/>
      <c r="G4" s="356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8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15">
      <c r="A5" s="355"/>
      <c r="B5" s="355"/>
      <c r="C5" s="355"/>
      <c r="D5" s="355"/>
      <c r="E5" s="355"/>
      <c r="F5" s="355"/>
      <c r="G5" s="359" t="s">
        <v>50</v>
      </c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1" t="s">
        <v>51</v>
      </c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s="8" customFormat="1" ht="25.5">
      <c r="A6" s="341" t="s">
        <v>52</v>
      </c>
      <c r="B6" s="342"/>
      <c r="C6" s="317" t="s">
        <v>57</v>
      </c>
      <c r="D6" s="317" t="s">
        <v>58</v>
      </c>
      <c r="E6" s="317" t="s">
        <v>59</v>
      </c>
      <c r="F6" s="317" t="s">
        <v>60</v>
      </c>
      <c r="G6" s="311">
        <v>1</v>
      </c>
      <c r="H6" s="311">
        <v>2</v>
      </c>
      <c r="I6" s="311">
        <v>3</v>
      </c>
      <c r="J6" s="311">
        <v>4</v>
      </c>
      <c r="K6" s="311">
        <v>5</v>
      </c>
      <c r="L6" s="311">
        <v>6</v>
      </c>
      <c r="M6" s="311">
        <v>7</v>
      </c>
      <c r="N6" s="311">
        <v>8</v>
      </c>
      <c r="O6" s="311">
        <v>9</v>
      </c>
      <c r="P6" s="311">
        <v>10</v>
      </c>
      <c r="Q6" s="311">
        <v>11</v>
      </c>
      <c r="R6" s="311">
        <v>12</v>
      </c>
      <c r="S6" s="311">
        <v>13</v>
      </c>
      <c r="T6" s="311">
        <v>14</v>
      </c>
      <c r="U6" s="311">
        <v>15</v>
      </c>
      <c r="V6" s="311">
        <v>16</v>
      </c>
      <c r="W6" s="311">
        <v>17</v>
      </c>
      <c r="X6" s="311">
        <v>18</v>
      </c>
      <c r="Y6" s="311">
        <v>19</v>
      </c>
      <c r="Z6" s="311">
        <v>20</v>
      </c>
      <c r="AA6" s="311">
        <v>21</v>
      </c>
      <c r="AB6" s="311">
        <v>22</v>
      </c>
      <c r="AC6" s="311">
        <v>23</v>
      </c>
      <c r="AD6" s="311">
        <v>24</v>
      </c>
      <c r="AE6" s="311">
        <v>25</v>
      </c>
      <c r="AF6" s="311">
        <v>26</v>
      </c>
      <c r="AG6" s="311">
        <v>27</v>
      </c>
      <c r="AH6" s="311">
        <v>28</v>
      </c>
      <c r="AI6" s="311">
        <v>29</v>
      </c>
      <c r="AJ6" s="311">
        <v>30</v>
      </c>
      <c r="AK6" s="311">
        <v>1</v>
      </c>
      <c r="AL6" s="311">
        <v>2</v>
      </c>
      <c r="AM6" s="311">
        <v>3</v>
      </c>
      <c r="AN6" s="311">
        <v>4</v>
      </c>
      <c r="AO6" s="311">
        <v>5</v>
      </c>
      <c r="AP6" s="311">
        <v>6</v>
      </c>
      <c r="AQ6" s="311">
        <v>7</v>
      </c>
      <c r="AR6" s="311">
        <v>8</v>
      </c>
      <c r="AS6" s="311">
        <v>9</v>
      </c>
      <c r="AT6" s="311">
        <v>10</v>
      </c>
      <c r="AU6" s="311">
        <v>11</v>
      </c>
      <c r="AV6" s="311">
        <v>12</v>
      </c>
      <c r="AW6" s="311">
        <v>13</v>
      </c>
      <c r="AX6" s="311">
        <v>14</v>
      </c>
      <c r="AY6" s="311">
        <v>15</v>
      </c>
      <c r="AZ6" s="311">
        <v>16</v>
      </c>
      <c r="BA6" s="311">
        <v>17</v>
      </c>
      <c r="BB6" s="311">
        <v>18</v>
      </c>
      <c r="BC6" s="311">
        <v>19</v>
      </c>
      <c r="BD6" s="311">
        <v>20</v>
      </c>
      <c r="BE6" s="311">
        <v>21</v>
      </c>
      <c r="BF6" s="311">
        <v>22</v>
      </c>
      <c r="BG6" s="311">
        <v>23</v>
      </c>
      <c r="BH6" s="311">
        <v>24</v>
      </c>
      <c r="BI6" s="311">
        <v>25</v>
      </c>
      <c r="BJ6" s="311">
        <v>26</v>
      </c>
      <c r="BK6" s="311">
        <v>27</v>
      </c>
      <c r="BL6" s="311">
        <v>28</v>
      </c>
      <c r="BM6" s="311">
        <v>29</v>
      </c>
      <c r="BN6" s="311">
        <v>30</v>
      </c>
      <c r="BO6" s="311">
        <v>30</v>
      </c>
    </row>
    <row r="7" spans="1:108" ht="15">
      <c r="A7" s="322" t="s">
        <v>54</v>
      </c>
      <c r="B7" s="321"/>
      <c r="C7" s="318">
        <f>SUM(G7:BO7)</f>
        <v>0</v>
      </c>
      <c r="D7" s="311"/>
      <c r="E7" s="318">
        <f>SUM(I7:BQ7)</f>
        <v>0</v>
      </c>
      <c r="F7" s="311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5">
      <c r="A8" s="322" t="s">
        <v>54</v>
      </c>
      <c r="B8" s="321"/>
      <c r="C8" s="318">
        <f t="shared" ref="C8:C71" si="0">SUM(G8:BO8)</f>
        <v>0</v>
      </c>
      <c r="D8" s="313"/>
      <c r="E8" s="318">
        <f t="shared" ref="E8:E71" si="1">SUM(I8:BQ8)</f>
        <v>0</v>
      </c>
      <c r="F8" s="313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5">
      <c r="A9" s="322"/>
      <c r="B9" s="321"/>
      <c r="C9" s="318">
        <f t="shared" si="0"/>
        <v>0</v>
      </c>
      <c r="D9" s="311"/>
      <c r="E9" s="318">
        <f t="shared" si="1"/>
        <v>0</v>
      </c>
      <c r="F9" s="311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5">
      <c r="A10" s="322"/>
      <c r="B10" s="321"/>
      <c r="C10" s="318">
        <f t="shared" si="0"/>
        <v>0</v>
      </c>
      <c r="D10" s="311"/>
      <c r="E10" s="318">
        <f t="shared" si="1"/>
        <v>0</v>
      </c>
      <c r="F10" s="311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5">
      <c r="A11" s="322"/>
      <c r="B11" s="321"/>
      <c r="C11" s="318">
        <f t="shared" si="0"/>
        <v>0</v>
      </c>
      <c r="D11" s="311"/>
      <c r="E11" s="318">
        <f t="shared" si="1"/>
        <v>0</v>
      </c>
      <c r="F11" s="311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5">
      <c r="A12" s="321"/>
      <c r="B12" s="321"/>
      <c r="C12" s="318">
        <f t="shared" si="0"/>
        <v>0</v>
      </c>
      <c r="D12" s="311"/>
      <c r="E12" s="318">
        <f t="shared" si="1"/>
        <v>0</v>
      </c>
      <c r="F12" s="311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5">
      <c r="A13" s="321"/>
      <c r="B13" s="321"/>
      <c r="C13" s="318">
        <f t="shared" si="0"/>
        <v>0</v>
      </c>
      <c r="D13" s="311"/>
      <c r="E13" s="318">
        <f t="shared" si="1"/>
        <v>0</v>
      </c>
      <c r="F13" s="311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5">
      <c r="A14" s="321"/>
      <c r="B14" s="321"/>
      <c r="C14" s="318">
        <f t="shared" si="0"/>
        <v>0</v>
      </c>
      <c r="D14" s="311"/>
      <c r="E14" s="318">
        <f t="shared" si="1"/>
        <v>0</v>
      </c>
      <c r="F14" s="311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5">
      <c r="A15" s="321"/>
      <c r="B15" s="321"/>
      <c r="C15" s="318">
        <f t="shared" si="0"/>
        <v>0</v>
      </c>
      <c r="D15" s="311"/>
      <c r="E15" s="318">
        <f t="shared" si="1"/>
        <v>0</v>
      </c>
      <c r="F15" s="311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15">
      <c r="A16" s="321"/>
      <c r="B16" s="321"/>
      <c r="C16" s="318">
        <f t="shared" si="0"/>
        <v>0</v>
      </c>
      <c r="D16" s="311"/>
      <c r="E16" s="318">
        <f t="shared" si="1"/>
        <v>0</v>
      </c>
      <c r="F16" s="311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15">
      <c r="A17" s="321"/>
      <c r="B17" s="321"/>
      <c r="C17" s="318">
        <f t="shared" si="0"/>
        <v>0</v>
      </c>
      <c r="D17" s="311"/>
      <c r="E17" s="318">
        <f t="shared" si="1"/>
        <v>0</v>
      </c>
      <c r="F17" s="311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15">
      <c r="A18" s="321"/>
      <c r="B18" s="321"/>
      <c r="C18" s="318">
        <f t="shared" si="0"/>
        <v>0</v>
      </c>
      <c r="D18" s="311"/>
      <c r="E18" s="318">
        <f t="shared" si="1"/>
        <v>0</v>
      </c>
      <c r="F18" s="311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15">
      <c r="A19" s="321"/>
      <c r="B19" s="321"/>
      <c r="C19" s="318">
        <f t="shared" si="0"/>
        <v>0</v>
      </c>
      <c r="D19" s="311"/>
      <c r="E19" s="318">
        <f t="shared" si="1"/>
        <v>0</v>
      </c>
      <c r="F19" s="311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15">
      <c r="A20" s="321"/>
      <c r="B20" s="321"/>
      <c r="C20" s="318">
        <f t="shared" si="0"/>
        <v>0</v>
      </c>
      <c r="D20" s="311"/>
      <c r="E20" s="318">
        <f t="shared" si="1"/>
        <v>0</v>
      </c>
      <c r="F20" s="311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15">
      <c r="A21" s="321"/>
      <c r="B21" s="321"/>
      <c r="C21" s="318">
        <f t="shared" si="0"/>
        <v>0</v>
      </c>
      <c r="D21" s="311"/>
      <c r="E21" s="318">
        <f t="shared" si="1"/>
        <v>0</v>
      </c>
      <c r="F21" s="311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15">
      <c r="A22" s="321"/>
      <c r="B22" s="321"/>
      <c r="C22" s="318">
        <f t="shared" si="0"/>
        <v>0</v>
      </c>
      <c r="D22" s="311"/>
      <c r="E22" s="318">
        <f t="shared" si="1"/>
        <v>0</v>
      </c>
      <c r="F22" s="311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15">
      <c r="A23" s="321"/>
      <c r="B23" s="321"/>
      <c r="C23" s="318">
        <f t="shared" si="0"/>
        <v>0</v>
      </c>
      <c r="D23" s="311"/>
      <c r="E23" s="318">
        <f t="shared" si="1"/>
        <v>0</v>
      </c>
      <c r="F23" s="311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15">
      <c r="A24" s="321"/>
      <c r="B24" s="321"/>
      <c r="C24" s="318">
        <f t="shared" si="0"/>
        <v>0</v>
      </c>
      <c r="D24" s="311"/>
      <c r="E24" s="318">
        <f t="shared" si="1"/>
        <v>0</v>
      </c>
      <c r="F24" s="311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15">
      <c r="A25" s="321"/>
      <c r="B25" s="321"/>
      <c r="C25" s="318">
        <f t="shared" si="0"/>
        <v>0</v>
      </c>
      <c r="D25" s="311"/>
      <c r="E25" s="318">
        <f t="shared" si="1"/>
        <v>0</v>
      </c>
      <c r="F25" s="311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15">
      <c r="A26" s="321"/>
      <c r="B26" s="321"/>
      <c r="C26" s="318">
        <f t="shared" si="0"/>
        <v>0</v>
      </c>
      <c r="D26" s="311"/>
      <c r="E26" s="318">
        <f t="shared" si="1"/>
        <v>0</v>
      </c>
      <c r="F26" s="311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15">
      <c r="A27" s="321"/>
      <c r="B27" s="321"/>
      <c r="C27" s="318">
        <f t="shared" si="0"/>
        <v>0</v>
      </c>
      <c r="D27" s="311"/>
      <c r="E27" s="318">
        <f t="shared" si="1"/>
        <v>0</v>
      </c>
      <c r="F27" s="311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15">
      <c r="A28" s="321"/>
      <c r="B28" s="321"/>
      <c r="C28" s="318">
        <f t="shared" si="0"/>
        <v>0</v>
      </c>
      <c r="D28" s="311"/>
      <c r="E28" s="318">
        <f t="shared" si="1"/>
        <v>0</v>
      </c>
      <c r="F28" s="311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15">
      <c r="A29" s="321"/>
      <c r="B29" s="321"/>
      <c r="C29" s="318">
        <f t="shared" si="0"/>
        <v>0</v>
      </c>
      <c r="D29" s="311"/>
      <c r="E29" s="318">
        <f t="shared" si="1"/>
        <v>0</v>
      </c>
      <c r="F29" s="311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15">
      <c r="A30" s="321"/>
      <c r="B30" s="321"/>
      <c r="C30" s="318">
        <f t="shared" si="0"/>
        <v>0</v>
      </c>
      <c r="D30" s="311"/>
      <c r="E30" s="318">
        <f t="shared" si="1"/>
        <v>0</v>
      </c>
      <c r="F30" s="311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15">
      <c r="A31" s="321"/>
      <c r="B31" s="321"/>
      <c r="C31" s="318">
        <f t="shared" si="0"/>
        <v>0</v>
      </c>
      <c r="D31" s="311"/>
      <c r="E31" s="318">
        <f t="shared" si="1"/>
        <v>0</v>
      </c>
      <c r="F31" s="311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15">
      <c r="A32" s="321"/>
      <c r="B32" s="321"/>
      <c r="C32" s="318">
        <f t="shared" si="0"/>
        <v>0</v>
      </c>
      <c r="D32" s="311"/>
      <c r="E32" s="318">
        <f t="shared" si="1"/>
        <v>0</v>
      </c>
      <c r="F32" s="311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5">
      <c r="A33" s="321"/>
      <c r="B33" s="321"/>
      <c r="C33" s="318">
        <f t="shared" si="0"/>
        <v>0</v>
      </c>
      <c r="D33" s="311"/>
      <c r="E33" s="318">
        <f t="shared" si="1"/>
        <v>0</v>
      </c>
      <c r="F33" s="311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5">
      <c r="A34" s="321"/>
      <c r="B34" s="321"/>
      <c r="C34" s="318">
        <f t="shared" si="0"/>
        <v>0</v>
      </c>
      <c r="D34" s="311"/>
      <c r="E34" s="318">
        <f t="shared" si="1"/>
        <v>0</v>
      </c>
      <c r="F34" s="311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15">
      <c r="A35" s="321"/>
      <c r="B35" s="321"/>
      <c r="C35" s="318">
        <f t="shared" si="0"/>
        <v>0</v>
      </c>
      <c r="D35" s="311"/>
      <c r="E35" s="318">
        <f t="shared" si="1"/>
        <v>0</v>
      </c>
      <c r="F35" s="311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15">
      <c r="A36" s="321"/>
      <c r="B36" s="321"/>
      <c r="C36" s="318">
        <f t="shared" si="0"/>
        <v>0</v>
      </c>
      <c r="D36" s="311"/>
      <c r="E36" s="318">
        <f t="shared" si="1"/>
        <v>0</v>
      </c>
      <c r="F36" s="311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15">
      <c r="A37" s="321"/>
      <c r="B37" s="321"/>
      <c r="C37" s="318">
        <f t="shared" si="0"/>
        <v>0</v>
      </c>
      <c r="D37" s="311"/>
      <c r="E37" s="318">
        <f t="shared" si="1"/>
        <v>0</v>
      </c>
      <c r="F37" s="311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5">
      <c r="A38" s="321"/>
      <c r="B38" s="321"/>
      <c r="C38" s="318">
        <f t="shared" si="0"/>
        <v>0</v>
      </c>
      <c r="D38" s="311"/>
      <c r="E38" s="318">
        <f t="shared" si="1"/>
        <v>0</v>
      </c>
      <c r="F38" s="311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5">
      <c r="A39" s="321"/>
      <c r="B39" s="321"/>
      <c r="C39" s="318">
        <f t="shared" si="0"/>
        <v>0</v>
      </c>
      <c r="D39" s="311"/>
      <c r="E39" s="318">
        <f t="shared" si="1"/>
        <v>0</v>
      </c>
      <c r="F39" s="311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15">
      <c r="A40" s="321"/>
      <c r="B40" s="321"/>
      <c r="C40" s="318">
        <f t="shared" si="0"/>
        <v>0</v>
      </c>
      <c r="D40" s="311"/>
      <c r="E40" s="318">
        <f t="shared" si="1"/>
        <v>0</v>
      </c>
      <c r="F40" s="311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15">
      <c r="A41" s="321"/>
      <c r="B41" s="321"/>
      <c r="C41" s="318">
        <f t="shared" si="0"/>
        <v>0</v>
      </c>
      <c r="D41" s="311"/>
      <c r="E41" s="318">
        <f t="shared" si="1"/>
        <v>0</v>
      </c>
      <c r="F41" s="311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5">
      <c r="A42" s="321"/>
      <c r="B42" s="321"/>
      <c r="C42" s="318">
        <f t="shared" si="0"/>
        <v>0</v>
      </c>
      <c r="D42" s="311"/>
      <c r="E42" s="318">
        <f t="shared" si="1"/>
        <v>0</v>
      </c>
      <c r="F42" s="311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312"/>
      <c r="BN42" s="312"/>
      <c r="BO42" s="312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15">
      <c r="A43" s="321"/>
      <c r="B43" s="321"/>
      <c r="C43" s="318">
        <f t="shared" si="0"/>
        <v>0</v>
      </c>
      <c r="D43" s="311"/>
      <c r="E43" s="318">
        <f t="shared" si="1"/>
        <v>0</v>
      </c>
      <c r="F43" s="311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15">
      <c r="A44" s="321"/>
      <c r="B44" s="321"/>
      <c r="C44" s="318">
        <f t="shared" si="0"/>
        <v>0</v>
      </c>
      <c r="D44" s="311"/>
      <c r="E44" s="318">
        <f t="shared" si="1"/>
        <v>0</v>
      </c>
      <c r="F44" s="311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15">
      <c r="A45" s="321"/>
      <c r="B45" s="321"/>
      <c r="C45" s="318">
        <f t="shared" si="0"/>
        <v>0</v>
      </c>
      <c r="D45" s="311"/>
      <c r="E45" s="318">
        <f t="shared" si="1"/>
        <v>0</v>
      </c>
      <c r="F45" s="311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15">
      <c r="A46" s="321"/>
      <c r="B46" s="321"/>
      <c r="C46" s="318">
        <f t="shared" si="0"/>
        <v>0</v>
      </c>
      <c r="D46" s="311"/>
      <c r="E46" s="318">
        <f t="shared" si="1"/>
        <v>0</v>
      </c>
      <c r="F46" s="311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15">
      <c r="A47" s="321"/>
      <c r="B47" s="321"/>
      <c r="C47" s="318">
        <f t="shared" si="0"/>
        <v>0</v>
      </c>
      <c r="D47" s="311"/>
      <c r="E47" s="318">
        <f t="shared" si="1"/>
        <v>0</v>
      </c>
      <c r="F47" s="311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15">
      <c r="A48" s="321"/>
      <c r="B48" s="321"/>
      <c r="C48" s="318">
        <f t="shared" si="0"/>
        <v>0</v>
      </c>
      <c r="D48" s="311"/>
      <c r="E48" s="318">
        <f t="shared" si="1"/>
        <v>0</v>
      </c>
      <c r="F48" s="311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5">
      <c r="A49" s="321"/>
      <c r="B49" s="321"/>
      <c r="C49" s="318">
        <f t="shared" si="0"/>
        <v>0</v>
      </c>
      <c r="D49" s="311"/>
      <c r="E49" s="318">
        <f t="shared" si="1"/>
        <v>0</v>
      </c>
      <c r="F49" s="311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5">
      <c r="A50" s="321"/>
      <c r="B50" s="321"/>
      <c r="C50" s="318">
        <f t="shared" si="0"/>
        <v>0</v>
      </c>
      <c r="D50" s="311"/>
      <c r="E50" s="318">
        <f t="shared" si="1"/>
        <v>0</v>
      </c>
      <c r="F50" s="311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5">
      <c r="A51" s="321"/>
      <c r="B51" s="321"/>
      <c r="C51" s="318">
        <f t="shared" si="0"/>
        <v>0</v>
      </c>
      <c r="D51" s="311"/>
      <c r="E51" s="318">
        <f t="shared" si="1"/>
        <v>0</v>
      </c>
      <c r="F51" s="311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5">
      <c r="A52" s="321"/>
      <c r="B52" s="321"/>
      <c r="C52" s="318">
        <f t="shared" si="0"/>
        <v>0</v>
      </c>
      <c r="D52" s="311"/>
      <c r="E52" s="318">
        <f t="shared" si="1"/>
        <v>0</v>
      </c>
      <c r="F52" s="311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5">
      <c r="A53" s="321"/>
      <c r="B53" s="321"/>
      <c r="C53" s="318">
        <f t="shared" si="0"/>
        <v>0</v>
      </c>
      <c r="D53" s="311"/>
      <c r="E53" s="318">
        <f t="shared" si="1"/>
        <v>0</v>
      </c>
      <c r="F53" s="311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5">
      <c r="A54" s="321"/>
      <c r="B54" s="321"/>
      <c r="C54" s="318">
        <f t="shared" si="0"/>
        <v>0</v>
      </c>
      <c r="D54" s="311"/>
      <c r="E54" s="318">
        <f t="shared" si="1"/>
        <v>0</v>
      </c>
      <c r="F54" s="311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5">
      <c r="A55" s="321"/>
      <c r="B55" s="321"/>
      <c r="C55" s="318">
        <f t="shared" si="0"/>
        <v>0</v>
      </c>
      <c r="D55" s="311"/>
      <c r="E55" s="318">
        <f t="shared" si="1"/>
        <v>0</v>
      </c>
      <c r="F55" s="311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5">
      <c r="A56" s="321"/>
      <c r="B56" s="321"/>
      <c r="C56" s="318">
        <f t="shared" si="0"/>
        <v>0</v>
      </c>
      <c r="D56" s="311"/>
      <c r="E56" s="318">
        <f t="shared" si="1"/>
        <v>0</v>
      </c>
      <c r="F56" s="311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5">
      <c r="A57" s="321"/>
      <c r="B57" s="321"/>
      <c r="C57" s="318">
        <f t="shared" si="0"/>
        <v>0</v>
      </c>
      <c r="D57" s="311"/>
      <c r="E57" s="318">
        <f t="shared" si="1"/>
        <v>0</v>
      </c>
      <c r="F57" s="311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5">
      <c r="A58" s="321"/>
      <c r="B58" s="321"/>
      <c r="C58" s="318">
        <f t="shared" si="0"/>
        <v>0</v>
      </c>
      <c r="D58" s="311"/>
      <c r="E58" s="318">
        <f t="shared" si="1"/>
        <v>0</v>
      </c>
      <c r="F58" s="311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5">
      <c r="A59" s="321"/>
      <c r="B59" s="321"/>
      <c r="C59" s="318">
        <f t="shared" si="0"/>
        <v>0</v>
      </c>
      <c r="D59" s="311"/>
      <c r="E59" s="318">
        <f t="shared" si="1"/>
        <v>0</v>
      </c>
      <c r="F59" s="311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5">
      <c r="A60" s="321"/>
      <c r="B60" s="321"/>
      <c r="C60" s="318">
        <f t="shared" si="0"/>
        <v>0</v>
      </c>
      <c r="D60" s="311"/>
      <c r="E60" s="318">
        <f t="shared" si="1"/>
        <v>0</v>
      </c>
      <c r="F60" s="311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312"/>
      <c r="BN60" s="312"/>
      <c r="BO60" s="312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15">
      <c r="A61" s="321"/>
      <c r="B61" s="321"/>
      <c r="C61" s="318">
        <f t="shared" si="0"/>
        <v>0</v>
      </c>
      <c r="D61" s="311"/>
      <c r="E61" s="318">
        <f t="shared" si="1"/>
        <v>0</v>
      </c>
      <c r="F61" s="311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15">
      <c r="A62" s="321"/>
      <c r="B62" s="321"/>
      <c r="C62" s="318">
        <f t="shared" si="0"/>
        <v>0</v>
      </c>
      <c r="D62" s="311"/>
      <c r="E62" s="318">
        <f t="shared" si="1"/>
        <v>0</v>
      </c>
      <c r="F62" s="311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312"/>
      <c r="BN62" s="312"/>
      <c r="BO62" s="312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15">
      <c r="A63" s="321"/>
      <c r="B63" s="321"/>
      <c r="C63" s="318">
        <f t="shared" si="0"/>
        <v>0</v>
      </c>
      <c r="D63" s="311"/>
      <c r="E63" s="318">
        <f t="shared" si="1"/>
        <v>0</v>
      </c>
      <c r="F63" s="311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15">
      <c r="A64" s="321"/>
      <c r="B64" s="321"/>
      <c r="C64" s="318">
        <f t="shared" si="0"/>
        <v>0</v>
      </c>
      <c r="D64" s="311"/>
      <c r="E64" s="318">
        <f t="shared" si="1"/>
        <v>0</v>
      </c>
      <c r="F64" s="311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ht="15">
      <c r="A65" s="321"/>
      <c r="B65" s="321"/>
      <c r="C65" s="318">
        <f t="shared" si="0"/>
        <v>0</v>
      </c>
      <c r="D65" s="311"/>
      <c r="E65" s="318">
        <f t="shared" si="1"/>
        <v>0</v>
      </c>
      <c r="F65" s="311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ht="15">
      <c r="A66" s="321"/>
      <c r="B66" s="321"/>
      <c r="C66" s="318">
        <f t="shared" si="0"/>
        <v>0</v>
      </c>
      <c r="D66" s="311"/>
      <c r="E66" s="318">
        <f t="shared" si="1"/>
        <v>0</v>
      </c>
      <c r="F66" s="311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2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15">
      <c r="A67" s="321"/>
      <c r="B67" s="321"/>
      <c r="C67" s="318">
        <f t="shared" si="0"/>
        <v>0</v>
      </c>
      <c r="D67" s="311"/>
      <c r="E67" s="318">
        <f t="shared" si="1"/>
        <v>0</v>
      </c>
      <c r="F67" s="311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5">
      <c r="A68" s="321"/>
      <c r="B68" s="321"/>
      <c r="C68" s="318">
        <f t="shared" si="0"/>
        <v>0</v>
      </c>
      <c r="D68" s="311"/>
      <c r="E68" s="318">
        <f t="shared" si="1"/>
        <v>0</v>
      </c>
      <c r="F68" s="311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2"/>
      <c r="BG68" s="312"/>
      <c r="BH68" s="312"/>
      <c r="BI68" s="312"/>
      <c r="BJ68" s="312"/>
      <c r="BK68" s="312"/>
      <c r="BL68" s="312"/>
      <c r="BM68" s="312"/>
      <c r="BN68" s="312"/>
      <c r="BO68" s="312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ht="15">
      <c r="A69" s="321"/>
      <c r="B69" s="321"/>
      <c r="C69" s="318">
        <f t="shared" si="0"/>
        <v>0</v>
      </c>
      <c r="D69" s="311"/>
      <c r="E69" s="318">
        <f t="shared" si="1"/>
        <v>0</v>
      </c>
      <c r="F69" s="311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ht="15">
      <c r="A70" s="321"/>
      <c r="B70" s="321"/>
      <c r="C70" s="318">
        <f t="shared" si="0"/>
        <v>0</v>
      </c>
      <c r="D70" s="311"/>
      <c r="E70" s="318">
        <f t="shared" si="1"/>
        <v>0</v>
      </c>
      <c r="F70" s="311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2"/>
      <c r="BG70" s="312"/>
      <c r="BH70" s="312"/>
      <c r="BI70" s="312"/>
      <c r="BJ70" s="312"/>
      <c r="BK70" s="312"/>
      <c r="BL70" s="312"/>
      <c r="BM70" s="312"/>
      <c r="BN70" s="312"/>
      <c r="BO70" s="312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ht="15">
      <c r="A71" s="321"/>
      <c r="B71" s="321"/>
      <c r="C71" s="318">
        <f t="shared" si="0"/>
        <v>0</v>
      </c>
      <c r="D71" s="311"/>
      <c r="E71" s="318">
        <f t="shared" si="1"/>
        <v>0</v>
      </c>
      <c r="F71" s="311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2"/>
      <c r="BG71" s="312"/>
      <c r="BH71" s="312"/>
      <c r="BI71" s="312"/>
      <c r="BJ71" s="312"/>
      <c r="BK71" s="312"/>
      <c r="BL71" s="312"/>
      <c r="BM71" s="312"/>
      <c r="BN71" s="312"/>
      <c r="BO71" s="312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ht="15">
      <c r="A72" s="321"/>
      <c r="B72" s="321"/>
      <c r="C72" s="318">
        <f t="shared" ref="C72:C101" si="2">SUM(G72:BO72)</f>
        <v>0</v>
      </c>
      <c r="D72" s="311"/>
      <c r="E72" s="318">
        <f t="shared" ref="E72:E101" si="3">SUM(I72:BQ72)</f>
        <v>0</v>
      </c>
      <c r="F72" s="311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2"/>
      <c r="BM72" s="312"/>
      <c r="BN72" s="312"/>
      <c r="BO72" s="312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ht="15">
      <c r="A73" s="321"/>
      <c r="B73" s="321"/>
      <c r="C73" s="318">
        <f t="shared" si="2"/>
        <v>0</v>
      </c>
      <c r="D73" s="311"/>
      <c r="E73" s="318">
        <f t="shared" si="3"/>
        <v>0</v>
      </c>
      <c r="F73" s="311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ht="15">
      <c r="A74" s="321"/>
      <c r="B74" s="321"/>
      <c r="C74" s="318">
        <f t="shared" si="2"/>
        <v>0</v>
      </c>
      <c r="D74" s="311"/>
      <c r="E74" s="318">
        <f t="shared" si="3"/>
        <v>0</v>
      </c>
      <c r="F74" s="311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2"/>
      <c r="AN74" s="312"/>
      <c r="AO74" s="312"/>
      <c r="AP74" s="312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15">
      <c r="A75" s="321"/>
      <c r="B75" s="321"/>
      <c r="C75" s="318">
        <f t="shared" si="2"/>
        <v>0</v>
      </c>
      <c r="D75" s="311"/>
      <c r="E75" s="318">
        <f t="shared" si="3"/>
        <v>0</v>
      </c>
      <c r="F75" s="311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2"/>
      <c r="AR75" s="312"/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2"/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15">
      <c r="A76" s="321"/>
      <c r="B76" s="321"/>
      <c r="C76" s="318">
        <f t="shared" si="2"/>
        <v>0</v>
      </c>
      <c r="D76" s="311"/>
      <c r="E76" s="318">
        <f t="shared" si="3"/>
        <v>0</v>
      </c>
      <c r="F76" s="311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15">
      <c r="A77" s="321"/>
      <c r="B77" s="321"/>
      <c r="C77" s="318">
        <f t="shared" si="2"/>
        <v>0</v>
      </c>
      <c r="D77" s="311"/>
      <c r="E77" s="318">
        <f t="shared" si="3"/>
        <v>0</v>
      </c>
      <c r="F77" s="311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5">
      <c r="A78" s="321"/>
      <c r="B78" s="321"/>
      <c r="C78" s="318">
        <f t="shared" si="2"/>
        <v>0</v>
      </c>
      <c r="D78" s="311"/>
      <c r="E78" s="318">
        <f t="shared" si="3"/>
        <v>0</v>
      </c>
      <c r="F78" s="311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312"/>
      <c r="BK78" s="312"/>
      <c r="BL78" s="312"/>
      <c r="BM78" s="312"/>
      <c r="BN78" s="312"/>
      <c r="BO78" s="312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15">
      <c r="A79" s="321"/>
      <c r="B79" s="321"/>
      <c r="C79" s="318">
        <f t="shared" si="2"/>
        <v>0</v>
      </c>
      <c r="D79" s="311"/>
      <c r="E79" s="318">
        <f t="shared" si="3"/>
        <v>0</v>
      </c>
      <c r="F79" s="311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ht="15">
      <c r="A80" s="321"/>
      <c r="B80" s="321"/>
      <c r="C80" s="318">
        <f t="shared" si="2"/>
        <v>0</v>
      </c>
      <c r="D80" s="311"/>
      <c r="E80" s="318">
        <f t="shared" si="3"/>
        <v>0</v>
      </c>
      <c r="F80" s="311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12"/>
      <c r="BH80" s="312"/>
      <c r="BI80" s="312"/>
      <c r="BJ80" s="312"/>
      <c r="BK80" s="312"/>
      <c r="BL80" s="312"/>
      <c r="BM80" s="312"/>
      <c r="BN80" s="312"/>
      <c r="BO80" s="312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ht="15">
      <c r="A81" s="321"/>
      <c r="B81" s="321"/>
      <c r="C81" s="318">
        <f t="shared" si="2"/>
        <v>0</v>
      </c>
      <c r="D81" s="311"/>
      <c r="E81" s="318">
        <f t="shared" si="3"/>
        <v>0</v>
      </c>
      <c r="F81" s="311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ht="15">
      <c r="A82" s="321"/>
      <c r="B82" s="321"/>
      <c r="C82" s="318">
        <f t="shared" si="2"/>
        <v>0</v>
      </c>
      <c r="D82" s="311"/>
      <c r="E82" s="318">
        <f t="shared" si="3"/>
        <v>0</v>
      </c>
      <c r="F82" s="311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2"/>
      <c r="BO82" s="312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ht="15">
      <c r="A83" s="321"/>
      <c r="B83" s="321"/>
      <c r="C83" s="318">
        <f t="shared" si="2"/>
        <v>0</v>
      </c>
      <c r="D83" s="311"/>
      <c r="E83" s="318">
        <f t="shared" si="3"/>
        <v>0</v>
      </c>
      <c r="F83" s="311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2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ht="15">
      <c r="A84" s="321"/>
      <c r="B84" s="321"/>
      <c r="C84" s="318">
        <f t="shared" si="2"/>
        <v>0</v>
      </c>
      <c r="D84" s="311"/>
      <c r="E84" s="318">
        <f t="shared" si="3"/>
        <v>0</v>
      </c>
      <c r="F84" s="311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ht="15">
      <c r="A85" s="321"/>
      <c r="B85" s="321"/>
      <c r="C85" s="318">
        <f t="shared" si="2"/>
        <v>0</v>
      </c>
      <c r="D85" s="311"/>
      <c r="E85" s="318">
        <f t="shared" si="3"/>
        <v>0</v>
      </c>
      <c r="F85" s="311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ht="15">
      <c r="A86" s="321"/>
      <c r="B86" s="321"/>
      <c r="C86" s="318">
        <f t="shared" si="2"/>
        <v>0</v>
      </c>
      <c r="D86" s="311"/>
      <c r="E86" s="318">
        <f t="shared" si="3"/>
        <v>0</v>
      </c>
      <c r="F86" s="311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312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2"/>
      <c r="AZ86" s="312"/>
      <c r="BA86" s="312"/>
      <c r="BB86" s="312"/>
      <c r="BC86" s="312"/>
      <c r="BD86" s="312"/>
      <c r="BE86" s="312"/>
      <c r="BF86" s="312"/>
      <c r="BG86" s="312"/>
      <c r="BH86" s="312"/>
      <c r="BI86" s="312"/>
      <c r="BJ86" s="312"/>
      <c r="BK86" s="312"/>
      <c r="BL86" s="312"/>
      <c r="BM86" s="312"/>
      <c r="BN86" s="312"/>
      <c r="BO86" s="312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ht="15">
      <c r="A87" s="321"/>
      <c r="B87" s="321"/>
      <c r="C87" s="318">
        <f t="shared" si="2"/>
        <v>0</v>
      </c>
      <c r="D87" s="311"/>
      <c r="E87" s="318">
        <f t="shared" si="3"/>
        <v>0</v>
      </c>
      <c r="F87" s="311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312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2"/>
      <c r="AZ87" s="312"/>
      <c r="BA87" s="312"/>
      <c r="BB87" s="312"/>
      <c r="BC87" s="312"/>
      <c r="BD87" s="312"/>
      <c r="BE87" s="312"/>
      <c r="BF87" s="312"/>
      <c r="BG87" s="312"/>
      <c r="BH87" s="312"/>
      <c r="BI87" s="312"/>
      <c r="BJ87" s="312"/>
      <c r="BK87" s="312"/>
      <c r="BL87" s="312"/>
      <c r="BM87" s="312"/>
      <c r="BN87" s="312"/>
      <c r="BO87" s="312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ht="15">
      <c r="A88" s="321"/>
      <c r="B88" s="321"/>
      <c r="C88" s="318">
        <f t="shared" si="2"/>
        <v>0</v>
      </c>
      <c r="D88" s="311"/>
      <c r="E88" s="318">
        <f t="shared" si="3"/>
        <v>0</v>
      </c>
      <c r="F88" s="311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2"/>
      <c r="BO88" s="312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ht="15">
      <c r="A89" s="321"/>
      <c r="B89" s="321"/>
      <c r="C89" s="318">
        <f t="shared" si="2"/>
        <v>0</v>
      </c>
      <c r="D89" s="311"/>
      <c r="E89" s="318">
        <f t="shared" si="3"/>
        <v>0</v>
      </c>
      <c r="F89" s="311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ht="15">
      <c r="A90" s="321"/>
      <c r="B90" s="321"/>
      <c r="C90" s="318">
        <f t="shared" si="2"/>
        <v>0</v>
      </c>
      <c r="D90" s="311"/>
      <c r="E90" s="318">
        <f t="shared" si="3"/>
        <v>0</v>
      </c>
      <c r="F90" s="311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ht="15">
      <c r="A91" s="321"/>
      <c r="B91" s="321"/>
      <c r="C91" s="318">
        <f t="shared" si="2"/>
        <v>0</v>
      </c>
      <c r="D91" s="311"/>
      <c r="E91" s="318">
        <f t="shared" si="3"/>
        <v>0</v>
      </c>
      <c r="F91" s="311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312"/>
      <c r="BE91" s="312"/>
      <c r="BF91" s="312"/>
      <c r="BG91" s="312"/>
      <c r="BH91" s="312"/>
      <c r="BI91" s="312"/>
      <c r="BJ91" s="312"/>
      <c r="BK91" s="312"/>
      <c r="BL91" s="312"/>
      <c r="BM91" s="312"/>
      <c r="BN91" s="312"/>
      <c r="BO91" s="312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ht="15">
      <c r="A92" s="321"/>
      <c r="B92" s="321"/>
      <c r="C92" s="318">
        <f t="shared" si="2"/>
        <v>0</v>
      </c>
      <c r="D92" s="311"/>
      <c r="E92" s="318">
        <f t="shared" si="3"/>
        <v>0</v>
      </c>
      <c r="F92" s="311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312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312"/>
      <c r="BN92" s="312"/>
      <c r="BO92" s="312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ht="15">
      <c r="A93" s="321"/>
      <c r="B93" s="321"/>
      <c r="C93" s="318">
        <f t="shared" si="2"/>
        <v>0</v>
      </c>
      <c r="D93" s="311"/>
      <c r="E93" s="318">
        <f t="shared" si="3"/>
        <v>0</v>
      </c>
      <c r="F93" s="311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312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312"/>
      <c r="BE93" s="312"/>
      <c r="BF93" s="312"/>
      <c r="BG93" s="312"/>
      <c r="BH93" s="312"/>
      <c r="BI93" s="312"/>
      <c r="BJ93" s="312"/>
      <c r="BK93" s="312"/>
      <c r="BL93" s="312"/>
      <c r="BM93" s="312"/>
      <c r="BN93" s="312"/>
      <c r="BO93" s="312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ht="15">
      <c r="A94" s="321"/>
      <c r="B94" s="321"/>
      <c r="C94" s="318">
        <f t="shared" si="2"/>
        <v>0</v>
      </c>
      <c r="D94" s="311"/>
      <c r="E94" s="318">
        <f t="shared" si="3"/>
        <v>0</v>
      </c>
      <c r="F94" s="311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ht="15">
      <c r="A95" s="321"/>
      <c r="B95" s="321"/>
      <c r="C95" s="318">
        <f t="shared" si="2"/>
        <v>0</v>
      </c>
      <c r="D95" s="311"/>
      <c r="E95" s="318">
        <f t="shared" si="3"/>
        <v>0</v>
      </c>
      <c r="F95" s="311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2"/>
      <c r="AS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312"/>
      <c r="BE95" s="312"/>
      <c r="BF95" s="312"/>
      <c r="BG95" s="312"/>
      <c r="BH95" s="312"/>
      <c r="BI95" s="312"/>
      <c r="BJ95" s="312"/>
      <c r="BK95" s="312"/>
      <c r="BL95" s="312"/>
      <c r="BM95" s="312"/>
      <c r="BN95" s="312"/>
      <c r="BO95" s="312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ht="15">
      <c r="A96" s="321"/>
      <c r="B96" s="321"/>
      <c r="C96" s="318">
        <f t="shared" si="2"/>
        <v>0</v>
      </c>
      <c r="D96" s="311"/>
      <c r="E96" s="318">
        <f t="shared" si="3"/>
        <v>0</v>
      </c>
      <c r="F96" s="311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312"/>
      <c r="AL96" s="312"/>
      <c r="AM96" s="312"/>
      <c r="AN96" s="312"/>
      <c r="AO96" s="312"/>
      <c r="AP96" s="312"/>
      <c r="AQ96" s="312"/>
      <c r="AR96" s="312"/>
      <c r="AS96" s="312"/>
      <c r="AT96" s="312"/>
      <c r="AU96" s="312"/>
      <c r="AV96" s="312"/>
      <c r="AW96" s="312"/>
      <c r="AX96" s="312"/>
      <c r="AY96" s="312"/>
      <c r="AZ96" s="312"/>
      <c r="BA96" s="312"/>
      <c r="BB96" s="312"/>
      <c r="BC96" s="312"/>
      <c r="BD96" s="312"/>
      <c r="BE96" s="312"/>
      <c r="BF96" s="312"/>
      <c r="BG96" s="312"/>
      <c r="BH96" s="312"/>
      <c r="BI96" s="312"/>
      <c r="BJ96" s="312"/>
      <c r="BK96" s="312"/>
      <c r="BL96" s="312"/>
      <c r="BM96" s="312"/>
      <c r="BN96" s="312"/>
      <c r="BO96" s="312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ht="15">
      <c r="A97" s="321"/>
      <c r="B97" s="321"/>
      <c r="C97" s="318">
        <f t="shared" si="2"/>
        <v>0</v>
      </c>
      <c r="D97" s="311"/>
      <c r="E97" s="318">
        <f t="shared" si="3"/>
        <v>0</v>
      </c>
      <c r="F97" s="311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312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312"/>
      <c r="BN97" s="312"/>
      <c r="BO97" s="312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ht="15">
      <c r="A98" s="321"/>
      <c r="B98" s="321"/>
      <c r="C98" s="318">
        <f t="shared" si="2"/>
        <v>0</v>
      </c>
      <c r="D98" s="311"/>
      <c r="E98" s="318">
        <f t="shared" si="3"/>
        <v>0</v>
      </c>
      <c r="F98" s="311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312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/>
      <c r="BL98" s="312"/>
      <c r="BM98" s="312"/>
      <c r="BN98" s="312"/>
      <c r="BO98" s="312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ht="15">
      <c r="A99" s="321"/>
      <c r="B99" s="321"/>
      <c r="C99" s="318">
        <f t="shared" si="2"/>
        <v>0</v>
      </c>
      <c r="D99" s="311"/>
      <c r="E99" s="318">
        <f t="shared" si="3"/>
        <v>0</v>
      </c>
      <c r="F99" s="311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312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2"/>
      <c r="AZ99" s="312"/>
      <c r="BA99" s="312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/>
      <c r="BL99" s="312"/>
      <c r="BM99" s="312"/>
      <c r="BN99" s="312"/>
      <c r="BO99" s="312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08" ht="15">
      <c r="A100" s="321"/>
      <c r="B100" s="321"/>
      <c r="C100" s="318">
        <f t="shared" si="2"/>
        <v>0</v>
      </c>
      <c r="D100" s="311"/>
      <c r="E100" s="318">
        <f t="shared" si="3"/>
        <v>0</v>
      </c>
      <c r="F100" s="311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2"/>
      <c r="AZ100" s="312"/>
      <c r="BA100" s="312"/>
      <c r="BB100" s="312"/>
      <c r="BC100" s="312"/>
      <c r="BD100" s="312"/>
      <c r="BE100" s="312"/>
      <c r="BF100" s="312"/>
      <c r="BG100" s="312"/>
      <c r="BH100" s="312"/>
      <c r="BI100" s="312"/>
      <c r="BJ100" s="312"/>
      <c r="BK100" s="312"/>
      <c r="BL100" s="312"/>
      <c r="BM100" s="312"/>
      <c r="BN100" s="312"/>
      <c r="BO100" s="312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08" ht="15">
      <c r="A101" s="321"/>
      <c r="B101" s="321"/>
      <c r="C101" s="318">
        <f t="shared" si="2"/>
        <v>0</v>
      </c>
      <c r="D101" s="311"/>
      <c r="E101" s="318">
        <f t="shared" si="3"/>
        <v>0</v>
      </c>
      <c r="F101" s="311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312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312"/>
      <c r="BN101" s="312"/>
      <c r="BO101" s="312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</row>
  </sheetData>
  <mergeCells count="105">
    <mergeCell ref="A1:C1"/>
    <mergeCell ref="D1:BO3"/>
    <mergeCell ref="B2:C2"/>
    <mergeCell ref="B3:C3"/>
    <mergeCell ref="A4:F5"/>
    <mergeCell ref="G4:AJ4"/>
    <mergeCell ref="AK4:BO4"/>
    <mergeCell ref="G5:AJ5"/>
    <mergeCell ref="AK5:BO5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1"/>
  <sheetViews>
    <sheetView topLeftCell="AH4" zoomScale="114" zoomScaleNormal="114" zoomScalePageLayoutView="114" workbookViewId="0">
      <selection activeCell="AP8" sqref="AP8:BC8"/>
    </sheetView>
  </sheetViews>
  <sheetFormatPr defaultColWidth="10.88671875" defaultRowHeight="15"/>
  <cols>
    <col min="1" max="1" width="44.88671875" style="12" bestFit="1" customWidth="1"/>
    <col min="2" max="42" width="11" style="12" bestFit="1" customWidth="1"/>
    <col min="43" max="16384" width="10.88671875" style="12"/>
  </cols>
  <sheetData>
    <row r="1" spans="1:67" ht="30" customHeight="1">
      <c r="A1" s="331" t="s">
        <v>61</v>
      </c>
      <c r="B1" s="332"/>
      <c r="C1" s="333"/>
      <c r="D1" s="363" t="s">
        <v>62</v>
      </c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5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1"/>
    </row>
    <row r="2" spans="1:67" s="1" customFormat="1">
      <c r="A2" s="2" t="s">
        <v>48</v>
      </c>
      <c r="B2" s="372"/>
      <c r="C2" s="373"/>
      <c r="D2" s="366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8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4"/>
      <c r="BM2" s="12"/>
      <c r="BN2" s="12"/>
      <c r="BO2" s="12"/>
    </row>
    <row r="3" spans="1:67" s="1" customFormat="1">
      <c r="A3" s="2" t="s">
        <v>2</v>
      </c>
      <c r="B3" s="372"/>
      <c r="C3" s="373"/>
      <c r="D3" s="369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1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4"/>
      <c r="BM3" s="12"/>
      <c r="BN3" s="12"/>
      <c r="BO3" s="12"/>
    </row>
    <row r="4" spans="1:67" s="21" customFormat="1" ht="12.75">
      <c r="A4" s="15"/>
      <c r="B4" s="16"/>
      <c r="C4" s="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/>
      <c r="BM4" s="20"/>
      <c r="BN4" s="20"/>
      <c r="BO4" s="20"/>
    </row>
    <row r="5" spans="1:67" s="22" customFormat="1" ht="12.75">
      <c r="B5" s="23">
        <v>43556</v>
      </c>
      <c r="C5" s="23">
        <v>43557</v>
      </c>
      <c r="D5" s="23">
        <v>43558</v>
      </c>
      <c r="E5" s="23">
        <v>43559</v>
      </c>
      <c r="F5" s="23">
        <v>43560</v>
      </c>
      <c r="G5" s="23">
        <v>43561</v>
      </c>
      <c r="H5" s="23">
        <v>43562</v>
      </c>
      <c r="I5" s="23">
        <v>43563</v>
      </c>
      <c r="J5" s="23">
        <v>43564</v>
      </c>
      <c r="K5" s="23">
        <v>43565</v>
      </c>
      <c r="L5" s="23">
        <v>43566</v>
      </c>
      <c r="M5" s="23">
        <v>43567</v>
      </c>
      <c r="N5" s="23">
        <v>43568</v>
      </c>
      <c r="O5" s="23">
        <v>43569</v>
      </c>
      <c r="P5" s="23">
        <v>43570</v>
      </c>
      <c r="Q5" s="23">
        <v>43571</v>
      </c>
      <c r="R5" s="23">
        <v>43572</v>
      </c>
      <c r="S5" s="23">
        <v>43573</v>
      </c>
      <c r="T5" s="23">
        <v>43574</v>
      </c>
      <c r="U5" s="23">
        <v>43575</v>
      </c>
      <c r="V5" s="23">
        <v>43576</v>
      </c>
      <c r="W5" s="23">
        <v>43577</v>
      </c>
      <c r="X5" s="23">
        <v>43578</v>
      </c>
      <c r="Y5" s="23">
        <v>43579</v>
      </c>
      <c r="Z5" s="23">
        <v>43580</v>
      </c>
      <c r="AA5" s="23">
        <v>43581</v>
      </c>
      <c r="AB5" s="23">
        <v>43582</v>
      </c>
      <c r="AC5" s="23">
        <v>43583</v>
      </c>
      <c r="AD5" s="23">
        <v>43584</v>
      </c>
      <c r="AE5" s="23">
        <v>43585</v>
      </c>
      <c r="AF5" s="23">
        <v>43586</v>
      </c>
      <c r="AG5" s="23">
        <v>43587</v>
      </c>
      <c r="AH5" s="23">
        <v>43588</v>
      </c>
      <c r="AI5" s="23">
        <v>43589</v>
      </c>
      <c r="AJ5" s="23">
        <v>43590</v>
      </c>
      <c r="AK5" s="23">
        <v>43591</v>
      </c>
      <c r="AL5" s="23">
        <v>43592</v>
      </c>
      <c r="AM5" s="23">
        <v>43593</v>
      </c>
      <c r="AN5" s="23">
        <v>43594</v>
      </c>
      <c r="AO5" s="23">
        <v>43595</v>
      </c>
      <c r="AP5" s="23">
        <v>43596</v>
      </c>
      <c r="AQ5" s="23">
        <v>43597</v>
      </c>
      <c r="AR5" s="23">
        <v>43598</v>
      </c>
      <c r="AS5" s="23">
        <v>43599</v>
      </c>
      <c r="AT5" s="23">
        <v>43600</v>
      </c>
      <c r="AU5" s="23">
        <v>43601</v>
      </c>
      <c r="AV5" s="23">
        <v>43602</v>
      </c>
      <c r="AW5" s="23">
        <v>43603</v>
      </c>
      <c r="AX5" s="23">
        <v>43604</v>
      </c>
      <c r="AY5" s="23">
        <v>43605</v>
      </c>
      <c r="AZ5" s="23">
        <v>43606</v>
      </c>
      <c r="BA5" s="23">
        <v>43607</v>
      </c>
      <c r="BB5" s="23">
        <v>43608</v>
      </c>
      <c r="BC5" s="23">
        <v>43609</v>
      </c>
    </row>
    <row r="6" spans="1:67" s="20" customFormat="1" ht="25.5">
      <c r="A6" s="24" t="s">
        <v>63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</row>
    <row r="7" spans="1:67" s="22" customFormat="1" ht="12.75">
      <c r="B7" s="23">
        <v>43556</v>
      </c>
      <c r="C7" s="23">
        <v>43557</v>
      </c>
      <c r="D7" s="23">
        <v>43558</v>
      </c>
      <c r="E7" s="23">
        <v>43559</v>
      </c>
      <c r="F7" s="23">
        <v>43560</v>
      </c>
      <c r="G7" s="23">
        <v>43561</v>
      </c>
      <c r="H7" s="23">
        <v>43562</v>
      </c>
      <c r="I7" s="23">
        <v>43563</v>
      </c>
      <c r="J7" s="23">
        <v>43564</v>
      </c>
      <c r="K7" s="23">
        <v>43565</v>
      </c>
      <c r="L7" s="23">
        <v>43566</v>
      </c>
      <c r="M7" s="23">
        <v>43567</v>
      </c>
      <c r="N7" s="23">
        <v>43568</v>
      </c>
      <c r="O7" s="23">
        <v>43569</v>
      </c>
      <c r="P7" s="23">
        <v>43570</v>
      </c>
      <c r="Q7" s="23">
        <v>43571</v>
      </c>
      <c r="R7" s="23">
        <v>43572</v>
      </c>
      <c r="S7" s="23">
        <v>43573</v>
      </c>
      <c r="T7" s="23">
        <v>43574</v>
      </c>
      <c r="U7" s="23">
        <v>43575</v>
      </c>
      <c r="V7" s="23">
        <v>43576</v>
      </c>
      <c r="W7" s="23">
        <v>43577</v>
      </c>
      <c r="X7" s="23">
        <v>43578</v>
      </c>
      <c r="Y7" s="23">
        <v>43579</v>
      </c>
      <c r="Z7" s="23">
        <v>43580</v>
      </c>
      <c r="AA7" s="23">
        <v>43581</v>
      </c>
      <c r="AB7" s="23">
        <v>43582</v>
      </c>
      <c r="AC7" s="23">
        <v>43583</v>
      </c>
      <c r="AD7" s="23">
        <v>43584</v>
      </c>
      <c r="AE7" s="23">
        <v>43585</v>
      </c>
      <c r="AF7" s="23">
        <v>43586</v>
      </c>
      <c r="AG7" s="23">
        <v>43587</v>
      </c>
      <c r="AH7" s="23">
        <v>43588</v>
      </c>
      <c r="AI7" s="23">
        <v>43589</v>
      </c>
      <c r="AJ7" s="23">
        <v>43590</v>
      </c>
      <c r="AK7" s="23">
        <v>43591</v>
      </c>
      <c r="AL7" s="23">
        <v>43592</v>
      </c>
      <c r="AM7" s="23">
        <v>43593</v>
      </c>
      <c r="AN7" s="23">
        <v>43594</v>
      </c>
      <c r="AO7" s="23">
        <v>43595</v>
      </c>
      <c r="AP7" s="23">
        <v>43596</v>
      </c>
      <c r="AQ7" s="23">
        <v>43597</v>
      </c>
      <c r="AR7" s="23">
        <v>43598</v>
      </c>
      <c r="AS7" s="23">
        <v>43599</v>
      </c>
      <c r="AT7" s="23">
        <v>43600</v>
      </c>
      <c r="AU7" s="23">
        <v>43601</v>
      </c>
      <c r="AV7" s="23">
        <v>43602</v>
      </c>
      <c r="AW7" s="23">
        <v>43603</v>
      </c>
      <c r="AX7" s="23">
        <v>43604</v>
      </c>
      <c r="AY7" s="23">
        <v>43605</v>
      </c>
      <c r="AZ7" s="23">
        <v>43606</v>
      </c>
      <c r="BA7" s="23">
        <v>43607</v>
      </c>
      <c r="BB7" s="23">
        <v>43608</v>
      </c>
      <c r="BC7" s="23">
        <v>43609</v>
      </c>
    </row>
    <row r="8" spans="1:67" s="20" customFormat="1" ht="25.5">
      <c r="A8" s="24" t="s">
        <v>64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</row>
    <row r="9" spans="1:67" s="20" customFormat="1" ht="12.75">
      <c r="A9" s="26" t="s">
        <v>65</v>
      </c>
    </row>
    <row r="10" spans="1:67" s="20" customFormat="1" ht="12.75"/>
    <row r="11" spans="1:67" s="20" customFormat="1" ht="12.75">
      <c r="A11" s="27" t="s">
        <v>66</v>
      </c>
      <c r="B11" s="27">
        <f>SUM(B8:AP8)+SUM(B6:AP6)</f>
        <v>0</v>
      </c>
    </row>
    <row r="12" spans="1:67" s="20" customFormat="1" ht="12.75"/>
    <row r="13" spans="1:67" s="22" customFormat="1" ht="12.75">
      <c r="A13" s="23" t="s">
        <v>67</v>
      </c>
      <c r="B13" s="23">
        <v>43556</v>
      </c>
      <c r="C13" s="23">
        <v>43557</v>
      </c>
      <c r="D13" s="23">
        <v>43558</v>
      </c>
      <c r="E13" s="23">
        <v>43559</v>
      </c>
      <c r="F13" s="23">
        <v>43560</v>
      </c>
      <c r="G13" s="23">
        <v>43561</v>
      </c>
      <c r="H13" s="23">
        <v>43562</v>
      </c>
      <c r="I13" s="23">
        <v>43563</v>
      </c>
      <c r="J13" s="23">
        <v>43564</v>
      </c>
      <c r="K13" s="23">
        <v>43565</v>
      </c>
      <c r="L13" s="23">
        <v>43566</v>
      </c>
      <c r="M13" s="23">
        <v>43567</v>
      </c>
      <c r="N13" s="23">
        <v>43568</v>
      </c>
      <c r="O13" s="23">
        <v>43569</v>
      </c>
      <c r="P13" s="23">
        <v>43570</v>
      </c>
      <c r="Q13" s="23">
        <v>43571</v>
      </c>
      <c r="R13" s="23">
        <v>43572</v>
      </c>
      <c r="S13" s="23">
        <v>43573</v>
      </c>
      <c r="T13" s="23">
        <v>43574</v>
      </c>
      <c r="U13" s="23">
        <v>43575</v>
      </c>
      <c r="V13" s="23">
        <v>43576</v>
      </c>
      <c r="W13" s="23">
        <v>43577</v>
      </c>
      <c r="X13" s="23">
        <v>43578</v>
      </c>
      <c r="Y13" s="23">
        <v>43579</v>
      </c>
      <c r="Z13" s="23">
        <v>43580</v>
      </c>
      <c r="AA13" s="23">
        <v>43581</v>
      </c>
      <c r="AB13" s="23">
        <v>43582</v>
      </c>
      <c r="AC13" s="23">
        <v>43583</v>
      </c>
      <c r="AD13" s="23">
        <v>43584</v>
      </c>
      <c r="AE13" s="23">
        <v>43585</v>
      </c>
      <c r="AF13" s="23">
        <v>43586</v>
      </c>
      <c r="AG13" s="23">
        <v>43587</v>
      </c>
      <c r="AH13" s="23">
        <v>43588</v>
      </c>
      <c r="AI13" s="23">
        <v>43589</v>
      </c>
      <c r="AJ13" s="23">
        <v>43590</v>
      </c>
      <c r="AK13" s="23">
        <v>43591</v>
      </c>
      <c r="AL13" s="23">
        <v>43592</v>
      </c>
      <c r="AM13" s="23">
        <v>43593</v>
      </c>
      <c r="AN13" s="23">
        <v>43594</v>
      </c>
      <c r="AO13" s="23">
        <v>43595</v>
      </c>
      <c r="AP13" s="23">
        <v>43596</v>
      </c>
      <c r="AQ13" s="23">
        <v>43597</v>
      </c>
      <c r="AR13" s="23">
        <v>43598</v>
      </c>
      <c r="AS13" s="23">
        <v>43599</v>
      </c>
      <c r="AT13" s="23">
        <v>43600</v>
      </c>
      <c r="AU13" s="23">
        <v>43601</v>
      </c>
      <c r="AV13" s="23">
        <v>43602</v>
      </c>
      <c r="AW13" s="23">
        <v>43603</v>
      </c>
      <c r="AX13" s="23">
        <v>43604</v>
      </c>
      <c r="AY13" s="23">
        <v>43605</v>
      </c>
      <c r="AZ13" s="23">
        <v>43606</v>
      </c>
      <c r="BA13" s="23">
        <v>43607</v>
      </c>
      <c r="BB13" s="23">
        <v>43608</v>
      </c>
      <c r="BC13" s="23">
        <v>43609</v>
      </c>
    </row>
    <row r="14" spans="1:67">
      <c r="A14" s="28" t="s">
        <v>68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67">
      <c r="A15" s="28" t="s">
        <v>69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67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1:55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1:55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1:55">
      <c r="A23" s="3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1:55">
      <c r="A24" s="3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</row>
    <row r="25" spans="1:55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</row>
    <row r="26" spans="1:5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</row>
    <row r="27" spans="1:55">
      <c r="A27" s="3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</row>
    <row r="28" spans="1:55">
      <c r="A28" s="30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</row>
    <row r="29" spans="1:55">
      <c r="A29" s="30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</row>
    <row r="30" spans="1:55">
      <c r="A30" s="3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55">
      <c r="A31" s="30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</row>
  </sheetData>
  <mergeCells count="4">
    <mergeCell ref="A1:C1"/>
    <mergeCell ref="D1:AP3"/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0"/>
  <sheetViews>
    <sheetView zoomScale="115" zoomScaleNormal="115" zoomScalePageLayoutView="115" workbookViewId="0">
      <selection sqref="A1:C1"/>
    </sheetView>
  </sheetViews>
  <sheetFormatPr defaultColWidth="9.109375" defaultRowHeight="12" customHeight="1"/>
  <cols>
    <col min="1" max="1" width="53.88671875" style="9" customWidth="1"/>
    <col min="2" max="2" width="25.33203125" style="9" customWidth="1"/>
    <col min="3" max="3" width="22.88671875" style="9" customWidth="1"/>
    <col min="4" max="5" width="23.33203125" style="9" customWidth="1"/>
    <col min="6" max="6" width="52.6640625" style="9" customWidth="1"/>
    <col min="7" max="8" width="23.33203125" style="9" customWidth="1"/>
    <col min="9" max="9" width="22.33203125" style="9" customWidth="1"/>
    <col min="10" max="10" width="45" style="9" customWidth="1"/>
    <col min="11" max="256" width="9.109375" style="9" customWidth="1"/>
    <col min="257" max="16384" width="9.109375" style="1"/>
  </cols>
  <sheetData>
    <row r="1" spans="1:256" ht="30.95" customHeight="1">
      <c r="A1" s="331" t="s">
        <v>70</v>
      </c>
      <c r="B1" s="332"/>
      <c r="C1" s="333"/>
      <c r="D1" s="380" t="s">
        <v>71</v>
      </c>
      <c r="E1" s="381"/>
      <c r="F1" s="382"/>
      <c r="G1" s="32"/>
      <c r="H1" s="33"/>
      <c r="I1" s="34"/>
      <c r="J1" s="34"/>
      <c r="K1" s="34"/>
      <c r="L1" s="3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>
      <c r="A2" s="2" t="s">
        <v>48</v>
      </c>
      <c r="B2" s="372"/>
      <c r="C2" s="373"/>
      <c r="D2" s="383"/>
      <c r="E2" s="384"/>
      <c r="F2" s="385"/>
      <c r="G2" s="36"/>
      <c r="H2" s="36"/>
      <c r="I2" s="37"/>
      <c r="J2" s="37"/>
      <c r="K2" s="37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.95" customHeight="1">
      <c r="A3" s="2" t="s">
        <v>2</v>
      </c>
      <c r="B3" s="372"/>
      <c r="C3" s="373"/>
      <c r="D3" s="386"/>
      <c r="E3" s="387"/>
      <c r="F3" s="388"/>
      <c r="G3" s="36"/>
      <c r="H3" s="36"/>
      <c r="I3" s="37"/>
      <c r="J3" s="37"/>
      <c r="K3" s="37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">
      <c r="A4" s="375"/>
      <c r="B4" s="376"/>
      <c r="C4" s="376"/>
      <c r="D4" s="376"/>
      <c r="E4" s="376"/>
      <c r="F4" s="377"/>
      <c r="G4" s="39"/>
      <c r="H4" s="40"/>
      <c r="I4" s="40"/>
      <c r="J4" s="40"/>
      <c r="K4" s="40"/>
      <c r="L4" s="4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8" customFormat="1" ht="15">
      <c r="A5" s="42" t="s">
        <v>72</v>
      </c>
      <c r="B5" s="42" t="s">
        <v>73</v>
      </c>
      <c r="C5" s="42" t="s">
        <v>74</v>
      </c>
      <c r="D5" s="42" t="s">
        <v>75</v>
      </c>
      <c r="E5" s="42" t="s">
        <v>76</v>
      </c>
      <c r="F5" s="43" t="s">
        <v>77</v>
      </c>
      <c r="G5" s="44"/>
      <c r="H5" s="44"/>
      <c r="I5" s="44"/>
      <c r="J5" s="44"/>
      <c r="K5" s="44"/>
      <c r="L5" s="45"/>
    </row>
    <row r="6" spans="1:256" ht="25.5">
      <c r="A6" s="46" t="s">
        <v>78</v>
      </c>
      <c r="B6" s="47">
        <v>1</v>
      </c>
      <c r="C6" s="48" t="s">
        <v>79</v>
      </c>
      <c r="D6" s="49"/>
      <c r="E6" s="50">
        <f>B6*D6</f>
        <v>0</v>
      </c>
      <c r="F6" s="51" t="s">
        <v>80</v>
      </c>
      <c r="G6" s="40"/>
      <c r="H6" s="40"/>
      <c r="I6" s="40"/>
      <c r="J6" s="40"/>
      <c r="K6" s="40"/>
      <c r="L6" s="4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" customHeight="1">
      <c r="A7" s="46" t="s">
        <v>81</v>
      </c>
      <c r="B7" s="47"/>
      <c r="C7" s="52"/>
      <c r="D7" s="53"/>
      <c r="E7" s="50">
        <f>B7*D7</f>
        <v>0</v>
      </c>
      <c r="F7" s="54" t="s">
        <v>82</v>
      </c>
      <c r="G7" s="55" t="s">
        <v>83</v>
      </c>
      <c r="H7" s="56"/>
      <c r="I7" s="40"/>
      <c r="J7" s="40"/>
      <c r="K7" s="40"/>
      <c r="L7" s="4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8" customFormat="1" ht="15">
      <c r="A8" s="57" t="s">
        <v>84</v>
      </c>
      <c r="B8" s="378" t="s">
        <v>85</v>
      </c>
      <c r="C8" s="379"/>
      <c r="D8" s="379"/>
      <c r="E8" s="379"/>
      <c r="F8" s="379"/>
      <c r="G8" s="44"/>
      <c r="H8" s="58"/>
      <c r="I8" s="44"/>
      <c r="J8" s="44"/>
      <c r="K8" s="44"/>
      <c r="L8" s="45"/>
    </row>
    <row r="9" spans="1:256" ht="15">
      <c r="A9" s="46" t="s">
        <v>86</v>
      </c>
      <c r="B9" s="374" t="s">
        <v>87</v>
      </c>
      <c r="C9" s="374"/>
      <c r="D9" s="374"/>
      <c r="E9" s="374"/>
      <c r="F9" s="374"/>
      <c r="G9" s="40"/>
      <c r="H9" s="56"/>
      <c r="I9" s="40"/>
      <c r="J9" s="40"/>
      <c r="K9" s="40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>
      <c r="A10" s="46" t="s">
        <v>88</v>
      </c>
      <c r="B10" s="374"/>
      <c r="C10" s="374"/>
      <c r="D10" s="374"/>
      <c r="E10" s="374"/>
      <c r="F10" s="374"/>
      <c r="G10" s="40"/>
      <c r="H10" s="56"/>
      <c r="I10" s="40"/>
      <c r="J10" s="40"/>
      <c r="K10" s="40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>
      <c r="A11" s="46" t="s">
        <v>89</v>
      </c>
      <c r="B11" s="374"/>
      <c r="C11" s="374"/>
      <c r="D11" s="374"/>
      <c r="E11" s="374"/>
      <c r="F11" s="374"/>
      <c r="G11" s="40"/>
      <c r="H11" s="56"/>
      <c r="I11" s="40"/>
      <c r="J11" s="40"/>
      <c r="K11" s="40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>
      <c r="A12" s="46" t="s">
        <v>90</v>
      </c>
      <c r="B12" s="374"/>
      <c r="C12" s="374"/>
      <c r="D12" s="374"/>
      <c r="E12" s="374"/>
      <c r="F12" s="374"/>
      <c r="G12" s="40"/>
      <c r="H12" s="40"/>
      <c r="I12" s="40"/>
      <c r="J12" s="40"/>
      <c r="K12" s="40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>
      <c r="A13" s="375"/>
      <c r="B13" s="376"/>
      <c r="C13" s="376"/>
      <c r="D13" s="376"/>
      <c r="E13" s="376"/>
      <c r="F13" s="377"/>
      <c r="G13" s="39"/>
      <c r="H13" s="40"/>
      <c r="I13" s="40"/>
      <c r="J13" s="40"/>
      <c r="K13" s="40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1" customHeight="1">
      <c r="A14" s="59" t="s">
        <v>91</v>
      </c>
      <c r="B14" s="60"/>
      <c r="C14" s="60"/>
      <c r="D14" s="61"/>
      <c r="E14" s="62">
        <f>E6+E7</f>
        <v>0</v>
      </c>
      <c r="F14" s="61"/>
      <c r="G14" s="40"/>
      <c r="H14" s="40"/>
      <c r="I14" s="40"/>
      <c r="J14" s="40"/>
      <c r="K14" s="40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>
      <c r="A15" s="6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6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>
      <c r="A16" s="65" t="s">
        <v>92</v>
      </c>
      <c r="B16" s="66"/>
      <c r="C16" s="66"/>
      <c r="D16" s="67"/>
      <c r="E16" s="40"/>
      <c r="F16" s="40"/>
      <c r="G16" s="40"/>
      <c r="H16" s="40"/>
      <c r="I16" s="40"/>
      <c r="J16" s="40"/>
      <c r="K16" s="40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>
      <c r="A17" s="68" t="s">
        <v>86</v>
      </c>
      <c r="B17" s="69" t="s">
        <v>81</v>
      </c>
      <c r="C17" s="70"/>
      <c r="D17" s="71"/>
      <c r="E17" s="40"/>
      <c r="G17" s="40"/>
      <c r="H17" s="40"/>
      <c r="I17" s="40"/>
      <c r="J17" s="40"/>
      <c r="K17" s="40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>
      <c r="A18" s="72" t="s">
        <v>93</v>
      </c>
      <c r="B18" s="55" t="s">
        <v>94</v>
      </c>
      <c r="C18" s="56"/>
      <c r="D18" s="73"/>
      <c r="E18" s="40"/>
      <c r="G18" s="40"/>
      <c r="H18" s="40"/>
      <c r="I18" s="40"/>
      <c r="J18" s="40"/>
      <c r="K18" s="40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">
      <c r="A19" s="72" t="s">
        <v>95</v>
      </c>
      <c r="B19" s="74"/>
      <c r="C19" s="56"/>
      <c r="D19" s="73"/>
      <c r="E19" s="40"/>
      <c r="F19" s="40"/>
      <c r="G19" s="40"/>
      <c r="H19" s="40"/>
      <c r="I19" s="40"/>
      <c r="J19" s="40"/>
      <c r="K19" s="40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">
      <c r="A20" s="72" t="s">
        <v>87</v>
      </c>
      <c r="B20" s="75" t="s">
        <v>96</v>
      </c>
      <c r="C20" s="56"/>
      <c r="D20" s="73"/>
      <c r="E20" s="40"/>
      <c r="F20" s="40"/>
      <c r="G20" s="40"/>
      <c r="H20" s="40"/>
      <c r="I20" s="40"/>
      <c r="J20" s="40"/>
      <c r="K20" s="40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>
      <c r="A21" s="76"/>
      <c r="B21" s="55" t="s">
        <v>97</v>
      </c>
      <c r="C21" s="74"/>
      <c r="D21" s="73"/>
      <c r="E21" s="40"/>
      <c r="F21" s="40"/>
      <c r="G21" s="40"/>
      <c r="H21" s="40"/>
      <c r="I21" s="40"/>
      <c r="J21" s="40"/>
      <c r="K21" s="40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>
      <c r="A22" s="77" t="s">
        <v>98</v>
      </c>
      <c r="B22" s="78"/>
      <c r="C22" s="74"/>
      <c r="D22" s="73"/>
      <c r="E22" s="40"/>
      <c r="F22" s="40"/>
      <c r="G22" s="40"/>
      <c r="H22" s="40"/>
      <c r="I22" s="40"/>
      <c r="J22" s="40"/>
      <c r="K22" s="40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>
      <c r="A23" s="72" t="s">
        <v>99</v>
      </c>
      <c r="B23" s="75" t="s">
        <v>100</v>
      </c>
      <c r="C23" s="40"/>
      <c r="D23" s="73"/>
      <c r="E23" s="40"/>
      <c r="F23" s="40"/>
      <c r="G23" s="40"/>
      <c r="H23" s="40"/>
      <c r="I23" s="40"/>
      <c r="J23" s="40"/>
      <c r="K23" s="40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>
      <c r="A24" s="72" t="s">
        <v>101</v>
      </c>
      <c r="B24" s="55" t="s">
        <v>102</v>
      </c>
      <c r="C24" s="74"/>
      <c r="D24" s="73"/>
      <c r="E24" s="40"/>
      <c r="F24" s="40"/>
      <c r="G24" s="40"/>
      <c r="H24" s="40"/>
      <c r="I24" s="40"/>
      <c r="J24" s="40"/>
      <c r="K24" s="40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>
      <c r="A25" s="72" t="s">
        <v>103</v>
      </c>
      <c r="B25" s="74"/>
      <c r="C25" s="74"/>
      <c r="D25" s="73"/>
      <c r="E25" s="40"/>
      <c r="F25" s="40"/>
      <c r="G25" s="40"/>
      <c r="H25" s="40"/>
      <c r="I25" s="40"/>
      <c r="J25" s="40"/>
      <c r="K25" s="40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>
      <c r="A26" s="76"/>
      <c r="B26" s="74"/>
      <c r="C26" s="40"/>
      <c r="D26" s="73"/>
      <c r="E26" s="40"/>
      <c r="F26" s="40"/>
      <c r="G26" s="40"/>
      <c r="H26" s="40"/>
      <c r="I26" s="40"/>
      <c r="J26" s="40"/>
      <c r="K26" s="40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>
      <c r="A27" s="77" t="s">
        <v>89</v>
      </c>
      <c r="B27" s="74"/>
      <c r="C27" s="74"/>
      <c r="D27" s="73"/>
      <c r="E27" s="40"/>
      <c r="F27" s="40"/>
      <c r="G27" s="40"/>
      <c r="H27" s="40"/>
      <c r="I27" s="40"/>
      <c r="J27" s="40"/>
      <c r="K27" s="40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>
      <c r="A28" s="79" t="s">
        <v>104</v>
      </c>
      <c r="B28" s="80"/>
      <c r="C28" s="80"/>
      <c r="D28" s="81"/>
      <c r="E28" s="40"/>
      <c r="F28" s="40"/>
      <c r="G28" s="40"/>
      <c r="H28" s="40"/>
      <c r="I28" s="40"/>
      <c r="J28" s="40"/>
      <c r="K28" s="40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>
      <c r="A29" s="82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>
      <c r="A30" s="83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>
      <c r="A31" s="83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>
      <c r="A32" s="83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>
      <c r="A33" s="83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>
      <c r="A34" s="8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>
      <c r="A35" s="83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>
      <c r="A36" s="8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>
      <c r="A37" s="8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>
      <c r="A38" s="84"/>
      <c r="B38" s="40"/>
      <c r="C38" s="85"/>
      <c r="D38" s="85"/>
      <c r="E38" s="85"/>
      <c r="F38" s="85"/>
      <c r="G38" s="85"/>
      <c r="H38" s="85"/>
      <c r="I38" s="85"/>
      <c r="J38" s="85"/>
      <c r="K38" s="85"/>
      <c r="L38" s="8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" customHeight="1">
      <c r="B39" s="40"/>
    </row>
    <row r="40" spans="1:256" ht="12" customHeight="1">
      <c r="B40" s="85"/>
    </row>
  </sheetData>
  <mergeCells count="11">
    <mergeCell ref="B8:F8"/>
    <mergeCell ref="A1:C1"/>
    <mergeCell ref="D1:F3"/>
    <mergeCell ref="B2:C2"/>
    <mergeCell ref="B3:C3"/>
    <mergeCell ref="A4:F4"/>
    <mergeCell ref="B9:F9"/>
    <mergeCell ref="B10:F10"/>
    <mergeCell ref="B11:F11"/>
    <mergeCell ref="B12:F12"/>
    <mergeCell ref="A13:F13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Pricing Template</vt:lpstr>
      <vt:lpstr>Accommodation</vt:lpstr>
      <vt:lpstr>Flights</vt:lpstr>
      <vt:lpstr>Request for stagehands &amp; plants</vt:lpstr>
      <vt:lpstr>Freight &amp; Customs</vt:lpstr>
      <vt:lpstr>'Pricing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Kobi Nussbaum</cp:lastModifiedBy>
  <cp:revision/>
  <dcterms:created xsi:type="dcterms:W3CDTF">2017-10-12T16:42:40Z</dcterms:created>
  <dcterms:modified xsi:type="dcterms:W3CDTF">2018-12-18T09:28:46Z</dcterms:modified>
  <cp:category/>
  <cp:contentStatus/>
</cp:coreProperties>
</file>